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ek\Desktop\MO Mělník\schůze 2022\"/>
    </mc:Choice>
  </mc:AlternateContent>
  <xr:revisionPtr revIDLastSave="0" documentId="13_ncr:1_{1201FADA-B6A2-4080-B23D-8F1D336A9E92}" xr6:coauthVersionLast="47" xr6:coauthVersionMax="47" xr10:uidLastSave="{00000000-0000-0000-0000-000000000000}"/>
  <bookViews>
    <workbookView xWindow="-108" yWindow="-108" windowWidth="23256" windowHeight="12456" xr2:uid="{A6FD8BC9-15DB-48B9-B444-46AB4410A6C7}"/>
  </bookViews>
  <sheets>
    <sheet name="List1" sheetId="1" r:id="rId1"/>
    <sheet name="Lis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0" i="1" l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AU40" i="1"/>
  <c r="AV40" i="1"/>
  <c r="AW40" i="1"/>
  <c r="AX40" i="1"/>
  <c r="AY40" i="1"/>
  <c r="AZ40" i="1"/>
  <c r="BA40" i="1"/>
  <c r="BB40" i="1"/>
  <c r="BC40" i="1"/>
  <c r="BD40" i="1"/>
  <c r="BE40" i="1"/>
  <c r="BF40" i="1"/>
  <c r="BG40" i="1"/>
  <c r="E40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I41" i="1"/>
  <c r="AJ41" i="1"/>
  <c r="AK41" i="1"/>
  <c r="AL41" i="1"/>
  <c r="AM41" i="1"/>
  <c r="AN41" i="1"/>
  <c r="AO41" i="1"/>
  <c r="AP41" i="1"/>
  <c r="AQ41" i="1"/>
  <c r="AR41" i="1"/>
  <c r="AS41" i="1"/>
  <c r="AT41" i="1"/>
  <c r="AU41" i="1"/>
  <c r="AV41" i="1"/>
  <c r="AW41" i="1"/>
  <c r="AX41" i="1"/>
  <c r="AY41" i="1"/>
  <c r="AZ41" i="1"/>
  <c r="BA41" i="1"/>
  <c r="BB41" i="1"/>
  <c r="BC41" i="1"/>
  <c r="BD41" i="1"/>
  <c r="BE41" i="1"/>
  <c r="BF41" i="1"/>
  <c r="BG41" i="1"/>
  <c r="F41" i="1"/>
  <c r="E41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AH38" i="1"/>
  <c r="AI38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AV38" i="1"/>
  <c r="AW38" i="1"/>
  <c r="AX38" i="1"/>
  <c r="AY38" i="1"/>
  <c r="AZ38" i="1"/>
  <c r="BA38" i="1"/>
  <c r="BB38" i="1"/>
  <c r="BC38" i="1"/>
  <c r="BD38" i="1"/>
  <c r="BE38" i="1"/>
  <c r="BF38" i="1"/>
  <c r="BG38" i="1"/>
  <c r="E38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AZ39" i="1"/>
  <c r="BA39" i="1"/>
  <c r="BB39" i="1"/>
  <c r="BC39" i="1"/>
  <c r="BD39" i="1"/>
  <c r="BE39" i="1"/>
  <c r="BF39" i="1"/>
  <c r="BG39" i="1"/>
  <c r="E39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BC10" i="1"/>
  <c r="BD10" i="1"/>
  <c r="BE10" i="1"/>
  <c r="BF10" i="1"/>
  <c r="BG10" i="1"/>
  <c r="E10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AR8" i="1"/>
  <c r="AS8" i="1"/>
  <c r="AT8" i="1"/>
  <c r="AU8" i="1"/>
  <c r="AV8" i="1"/>
  <c r="AW8" i="1"/>
  <c r="AX8" i="1"/>
  <c r="AY8" i="1"/>
  <c r="AZ8" i="1"/>
  <c r="BA8" i="1"/>
  <c r="BB8" i="1"/>
  <c r="BC8" i="1"/>
  <c r="BD8" i="1"/>
  <c r="BE8" i="1"/>
  <c r="BF8" i="1"/>
  <c r="BG8" i="1"/>
  <c r="F8" i="1"/>
  <c r="E8" i="1"/>
  <c r="BG37" i="1"/>
  <c r="BF37" i="1"/>
  <c r="BE37" i="1"/>
  <c r="BD37" i="1"/>
  <c r="BC37" i="1"/>
  <c r="BB37" i="1"/>
  <c r="BA37" i="1"/>
  <c r="AZ37" i="1"/>
  <c r="AY37" i="1"/>
  <c r="AX37" i="1"/>
  <c r="AW37" i="1"/>
  <c r="AV37" i="1"/>
  <c r="AU37" i="1"/>
  <c r="AT37" i="1"/>
  <c r="AS37" i="1"/>
  <c r="AR37" i="1"/>
  <c r="AQ37" i="1"/>
  <c r="AP37" i="1"/>
  <c r="AO37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BG36" i="1"/>
  <c r="BF36" i="1"/>
  <c r="BE36" i="1"/>
  <c r="BD36" i="1"/>
  <c r="BC36" i="1"/>
  <c r="BB36" i="1"/>
  <c r="BA36" i="1"/>
  <c r="AZ36" i="1"/>
  <c r="AY36" i="1"/>
  <c r="AX36" i="1"/>
  <c r="AW36" i="1"/>
  <c r="AV36" i="1"/>
  <c r="AU36" i="1"/>
  <c r="AT36" i="1"/>
  <c r="AS36" i="1"/>
  <c r="AR36" i="1"/>
  <c r="AQ36" i="1"/>
  <c r="AP36" i="1"/>
  <c r="AO36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E37" i="1"/>
  <c r="E11" i="1"/>
  <c r="F11" i="1"/>
  <c r="G11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B9" i="1"/>
  <c r="BC9" i="1"/>
  <c r="BD9" i="1"/>
  <c r="BE9" i="1"/>
  <c r="BF9" i="1"/>
  <c r="BG9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BB11" i="1"/>
  <c r="BC11" i="1"/>
  <c r="BD11" i="1"/>
  <c r="BE11" i="1"/>
  <c r="BF11" i="1"/>
  <c r="BG11" i="1"/>
</calcChain>
</file>

<file path=xl/sharedStrings.xml><?xml version="1.0" encoding="utf-8"?>
<sst xmlns="http://schemas.openxmlformats.org/spreadsheetml/2006/main" count="271" uniqueCount="98">
  <si>
    <t>Číslo revíru</t>
  </si>
  <si>
    <t>Revír</t>
  </si>
  <si>
    <t>Číslo podrevíru</t>
  </si>
  <si>
    <t>Podrevír</t>
  </si>
  <si>
    <t>Povolenek</t>
  </si>
  <si>
    <t>Návštěv</t>
  </si>
  <si>
    <t>Kontrol</t>
  </si>
  <si>
    <t>kapr ks</t>
  </si>
  <si>
    <t>kapr kg</t>
  </si>
  <si>
    <t>lín ks</t>
  </si>
  <si>
    <t>lín kg</t>
  </si>
  <si>
    <t>cejn ks</t>
  </si>
  <si>
    <t>cejn kg</t>
  </si>
  <si>
    <t>tloust ks</t>
  </si>
  <si>
    <t>tloust kg</t>
  </si>
  <si>
    <t>okoun ks</t>
  </si>
  <si>
    <t>okoun kg</t>
  </si>
  <si>
    <t>parma ks</t>
  </si>
  <si>
    <t>parma kg</t>
  </si>
  <si>
    <t>ostroretka ks</t>
  </si>
  <si>
    <t>ostroretka kg</t>
  </si>
  <si>
    <t>podoustev ks</t>
  </si>
  <si>
    <t>podoustev kg</t>
  </si>
  <si>
    <t>štika ks</t>
  </si>
  <si>
    <t>štika kg</t>
  </si>
  <si>
    <t>candát ks</t>
  </si>
  <si>
    <t>candát kg</t>
  </si>
  <si>
    <t>sumec ks</t>
  </si>
  <si>
    <t>sumec kg</t>
  </si>
  <si>
    <t>úhoř ks</t>
  </si>
  <si>
    <t>úhoř kg</t>
  </si>
  <si>
    <t>pstruh obecný ks</t>
  </si>
  <si>
    <t>pstruh obecný kg</t>
  </si>
  <si>
    <t>pstruh duhový ks</t>
  </si>
  <si>
    <t>pstruh duhový kg</t>
  </si>
  <si>
    <t>lipan ks</t>
  </si>
  <si>
    <t>lipan kg</t>
  </si>
  <si>
    <t>siven ks</t>
  </si>
  <si>
    <t>siven kg</t>
  </si>
  <si>
    <t>bolen ks</t>
  </si>
  <si>
    <t>bolen kg</t>
  </si>
  <si>
    <t>maréna peleď ks</t>
  </si>
  <si>
    <t>maréna peleď kg</t>
  </si>
  <si>
    <t>hlavatka ks</t>
  </si>
  <si>
    <t>hlavatka kg</t>
  </si>
  <si>
    <t>amur ks</t>
  </si>
  <si>
    <t>amur kg</t>
  </si>
  <si>
    <t>tolstolobik ks</t>
  </si>
  <si>
    <t>tolstolobik kg</t>
  </si>
  <si>
    <t>karas ks</t>
  </si>
  <si>
    <t>karas kg</t>
  </si>
  <si>
    <t>mník ks</t>
  </si>
  <si>
    <t>mník kg</t>
  </si>
  <si>
    <t>jelec jesen ks</t>
  </si>
  <si>
    <t>jelec jesen kg</t>
  </si>
  <si>
    <t>ostatní ks</t>
  </si>
  <si>
    <t>ostatní kg</t>
  </si>
  <si>
    <t>Celkem ks</t>
  </si>
  <si>
    <t>Celkem kg</t>
  </si>
  <si>
    <t>Vrbno</t>
  </si>
  <si>
    <t>Zelčín</t>
  </si>
  <si>
    <t>Lužec nad Vltavou</t>
  </si>
  <si>
    <t>nezatříděno</t>
  </si>
  <si>
    <t>Sidonka</t>
  </si>
  <si>
    <t>Mlazické tůně</t>
  </si>
  <si>
    <t>Hořínská strouha</t>
  </si>
  <si>
    <t>Vehlovická tůň</t>
  </si>
  <si>
    <t>Staré Labe a Hadík</t>
  </si>
  <si>
    <t>Šutrák</t>
  </si>
  <si>
    <t>Vlíněves (Baraba)</t>
  </si>
  <si>
    <t>hlavní tok</t>
  </si>
  <si>
    <t>Číslo revíru2</t>
  </si>
  <si>
    <t>Revír3</t>
  </si>
  <si>
    <t>Číslo podrevíru4</t>
  </si>
  <si>
    <t>Podrevír5</t>
  </si>
  <si>
    <t>Sloupec6</t>
  </si>
  <si>
    <t>celkem vše</t>
  </si>
  <si>
    <t>potok i pískovna</t>
  </si>
  <si>
    <t>celkem MP</t>
  </si>
  <si>
    <t>chybně</t>
  </si>
  <si>
    <t>Celkem P</t>
  </si>
  <si>
    <t>PŠOVKA 1 2021</t>
  </si>
  <si>
    <t>PŠOVKA 1 2020</t>
  </si>
  <si>
    <t>VLTAVA 1 2021</t>
  </si>
  <si>
    <t>VLTAVA 1 2020</t>
  </si>
  <si>
    <t>LABE 14 2021</t>
  </si>
  <si>
    <t>LABE 14 2020</t>
  </si>
  <si>
    <t xml:space="preserve">VLTAVA 1 A 2021 </t>
  </si>
  <si>
    <t>VLTAVA 1 A 2020</t>
  </si>
  <si>
    <t>LABE 14 A 2021</t>
  </si>
  <si>
    <t>LABE 14 A 2020</t>
  </si>
  <si>
    <t>VLTAVA 1 A 2021</t>
  </si>
  <si>
    <t xml:space="preserve">celkem MP </t>
  </si>
  <si>
    <t>rok 2020</t>
  </si>
  <si>
    <t>rok 2021</t>
  </si>
  <si>
    <t>2021-2020</t>
  </si>
  <si>
    <t>rozdíl MP</t>
  </si>
  <si>
    <t>rozdíl 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</si>
</sst>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30">
    <xf numFmtId="0" fontId="0" fillId="0" borderId="0" xfId="0"/>
    <xf numFmtId="0" fontId="1" fillId="0" borderId="0" xfId="1"/>
    <xf numFmtId="0" fontId="1" fillId="0" borderId="0" xfId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1" fillId="7" borderId="1" xfId="1" applyFill="1" applyBorder="1"/>
    <xf numFmtId="0" fontId="2" fillId="7" borderId="1" xfId="1" applyFont="1" applyFill="1" applyBorder="1"/>
    <xf numFmtId="0" fontId="0" fillId="7" borderId="1" xfId="0" applyFill="1" applyBorder="1"/>
    <xf numFmtId="0" fontId="1" fillId="4" borderId="1" xfId="1" applyFill="1" applyBorder="1"/>
    <xf numFmtId="0" fontId="1" fillId="4" borderId="1" xfId="1" applyFill="1" applyBorder="1" applyAlignment="1">
      <alignment horizontal="center"/>
    </xf>
    <xf numFmtId="0" fontId="1" fillId="4" borderId="1" xfId="1" applyFill="1" applyBorder="1" applyAlignment="1">
      <alignment horizontal="right"/>
    </xf>
    <xf numFmtId="0" fontId="0" fillId="4" borderId="1" xfId="0" applyFill="1" applyBorder="1"/>
    <xf numFmtId="0" fontId="1" fillId="5" borderId="1" xfId="1" applyFill="1" applyBorder="1"/>
    <xf numFmtId="0" fontId="1" fillId="5" borderId="1" xfId="1" applyFill="1" applyBorder="1" applyAlignment="1">
      <alignment horizontal="center"/>
    </xf>
    <xf numFmtId="0" fontId="1" fillId="5" borderId="1" xfId="1" applyFill="1" applyBorder="1" applyAlignment="1">
      <alignment horizontal="right"/>
    </xf>
    <xf numFmtId="0" fontId="0" fillId="5" borderId="1" xfId="0" applyFill="1" applyBorder="1"/>
    <xf numFmtId="0" fontId="1" fillId="6" borderId="1" xfId="1" applyFill="1" applyBorder="1"/>
    <xf numFmtId="0" fontId="1" fillId="6" borderId="1" xfId="1" applyFill="1" applyBorder="1" applyAlignment="1">
      <alignment horizontal="center"/>
    </xf>
    <xf numFmtId="0" fontId="2" fillId="6" borderId="1" xfId="1" applyFont="1" applyFill="1" applyBorder="1" applyAlignment="1">
      <alignment horizontal="left"/>
    </xf>
    <xf numFmtId="0" fontId="1" fillId="6" borderId="1" xfId="1" applyFill="1" applyBorder="1" applyAlignment="1">
      <alignment horizontal="right"/>
    </xf>
    <xf numFmtId="0" fontId="0" fillId="6" borderId="1" xfId="0" applyFill="1" applyBorder="1"/>
    <xf numFmtId="0" fontId="1" fillId="3" borderId="1" xfId="1" applyFill="1" applyBorder="1"/>
    <xf numFmtId="0" fontId="1" fillId="3" borderId="1" xfId="1" applyFill="1" applyBorder="1" applyAlignment="1">
      <alignment horizontal="center"/>
    </xf>
    <xf numFmtId="0" fontId="2" fillId="3" borderId="1" xfId="1" applyFont="1" applyFill="1" applyBorder="1" applyAlignment="1">
      <alignment horizontal="left"/>
    </xf>
    <xf numFmtId="0" fontId="1" fillId="3" borderId="1" xfId="1" applyFill="1" applyBorder="1" applyAlignment="1">
      <alignment horizontal="right"/>
    </xf>
    <xf numFmtId="0" fontId="0" fillId="3" borderId="1" xfId="0" applyFill="1" applyBorder="1"/>
    <xf numFmtId="0" fontId="1" fillId="3" borderId="1" xfId="1" applyFill="1" applyBorder="1" applyAlignment="1">
      <alignment horizontal="left"/>
    </xf>
    <xf numFmtId="0" fontId="0" fillId="2" borderId="1" xfId="0" applyFill="1" applyBorder="1"/>
    <xf numFmtId="0" fontId="1" fillId="7" borderId="1" xfId="1" applyFill="1" applyBorder="1" applyAlignment="1">
      <alignment horizontal="center"/>
    </xf>
    <xf numFmtId="0" fontId="1" fillId="7" borderId="1" xfId="1" applyFill="1" applyBorder="1" applyAlignment="1">
      <alignment horizontal="left"/>
    </xf>
    <xf numFmtId="0" fontId="1" fillId="7" borderId="1" xfId="1" applyFill="1" applyBorder="1" applyAlignment="1">
      <alignment horizontal="right"/>
    </xf>
    <xf numFmtId="0" fontId="2" fillId="6" borderId="1" xfId="1" applyFont="1" applyFill="1" applyBorder="1" applyAlignment="1">
      <alignment horizontal="center"/>
    </xf>
    <xf numFmtId="0" fontId="2" fillId="3" borderId="1" xfId="1" applyFont="1" applyFill="1" applyBorder="1" applyAlignment="1">
      <alignment horizontal="center"/>
    </xf>
    <xf numFmtId="0" fontId="2" fillId="5" borderId="1" xfId="1" applyFont="1" applyFill="1" applyBorder="1"/>
    <xf numFmtId="0" fontId="2" fillId="4" borderId="1" xfId="1" applyFont="1" applyFill="1" applyBorder="1"/>
    <xf numFmtId="0" fontId="1" fillId="8" borderId="1" xfId="1" applyFill="1" applyBorder="1"/>
    <xf numFmtId="0" fontId="2" fillId="8" borderId="1" xfId="1" applyFont="1" applyFill="1" applyBorder="1" applyAlignment="1">
      <alignment horizontal="center"/>
    </xf>
    <xf numFmtId="0" fontId="2" fillId="8" borderId="1" xfId="1" applyFont="1" applyFill="1" applyBorder="1" applyAlignment="1">
      <alignment horizontal="left"/>
    </xf>
    <xf numFmtId="0" fontId="1" fillId="8" borderId="1" xfId="1" applyFill="1" applyBorder="1" applyAlignment="1">
      <alignment horizontal="right"/>
    </xf>
    <xf numFmtId="0" fontId="1" fillId="8" borderId="1" xfId="1" applyFill="1" applyBorder="1" applyAlignment="1">
      <alignment horizontal="center"/>
    </xf>
    <xf numFmtId="0" fontId="1" fillId="8" borderId="1" xfId="1" applyFill="1" applyBorder="1" applyAlignment="1">
      <alignment horizontal="left"/>
    </xf>
    <xf numFmtId="0" fontId="0" fillId="8" borderId="1" xfId="0" applyFill="1" applyBorder="1"/>
    <xf numFmtId="0" fontId="0" fillId="8" borderId="0" xfId="0" applyFill="1"/>
    <xf numFmtId="0" fontId="3" fillId="9" borderId="1" xfId="0" applyFont="1" applyFill="1" applyBorder="1"/>
    <xf numFmtId="0" fontId="3" fillId="9" borderId="1" xfId="0" applyFont="1" applyFill="1" applyBorder="1" applyAlignment="1">
      <alignment horizontal="center"/>
    </xf>
    <xf numFmtId="0" fontId="1" fillId="9" borderId="1" xfId="1" applyFill="1" applyBorder="1"/>
    <xf numFmtId="0" fontId="1" fillId="9" borderId="1" xfId="1" applyFill="1" applyBorder="1" applyAlignment="1">
      <alignment horizontal="center"/>
    </xf>
    <xf numFmtId="0" fontId="0" fillId="9" borderId="1" xfId="0" applyFill="1" applyBorder="1"/>
    <xf numFmtId="0" fontId="0" fillId="9" borderId="0" xfId="0" applyFill="1"/>
    <xf numFmtId="0" fontId="2" fillId="3" borderId="1" xfId="1" applyFont="1" applyFill="1" applyBorder="1"/>
    <xf numFmtId="0" fontId="2" fillId="6" borderId="1" xfId="1" applyFont="1" applyFill="1" applyBorder="1"/>
    <xf numFmtId="0" fontId="2" fillId="8" borderId="1" xfId="1" applyFont="1" applyFill="1" applyBorder="1"/>
    <xf numFmtId="0" fontId="1" fillId="10" borderId="1" xfId="1" applyFill="1" applyBorder="1"/>
    <xf numFmtId="0" fontId="2" fillId="10" borderId="1" xfId="1" applyFont="1" applyFill="1" applyBorder="1"/>
    <xf numFmtId="0" fontId="1" fillId="10" borderId="1" xfId="1" applyFill="1" applyBorder="1" applyAlignment="1">
      <alignment horizontal="center"/>
    </xf>
    <xf numFmtId="0" fontId="1" fillId="10" borderId="1" xfId="1" applyFill="1" applyBorder="1" applyAlignment="1">
      <alignment horizontal="right"/>
    </xf>
    <xf numFmtId="0" fontId="0" fillId="10" borderId="1" xfId="0" applyFill="1" applyBorder="1"/>
    <xf numFmtId="0" fontId="0" fillId="10" borderId="0" xfId="0" applyFill="1"/>
    <xf numFmtId="0" fontId="1" fillId="11" borderId="1" xfId="1" applyFill="1" applyBorder="1"/>
    <xf numFmtId="0" fontId="2" fillId="11" borderId="1" xfId="1" applyFont="1" applyFill="1" applyBorder="1"/>
    <xf numFmtId="0" fontId="1" fillId="11" borderId="1" xfId="1" applyFill="1" applyBorder="1" applyAlignment="1">
      <alignment horizontal="center"/>
    </xf>
    <xf numFmtId="0" fontId="1" fillId="11" borderId="1" xfId="1" applyFill="1" applyBorder="1" applyAlignment="1">
      <alignment horizontal="right"/>
    </xf>
    <xf numFmtId="0" fontId="0" fillId="11" borderId="1" xfId="0" applyFill="1" applyBorder="1"/>
    <xf numFmtId="0" fontId="0" fillId="11" borderId="0" xfId="0" applyFill="1"/>
    <xf numFmtId="0" fontId="3" fillId="12" borderId="1" xfId="0" applyFont="1" applyFill="1" applyBorder="1"/>
    <xf numFmtId="0" fontId="0" fillId="12" borderId="1" xfId="0" applyFill="1" applyBorder="1"/>
    <xf numFmtId="0" fontId="0" fillId="12" borderId="0" xfId="0" applyFill="1"/>
    <xf numFmtId="0" fontId="2" fillId="9" borderId="1" xfId="1" applyFont="1" applyFill="1" applyBorder="1"/>
    <xf numFmtId="0" fontId="2" fillId="9" borderId="1" xfId="1" applyFont="1" applyFill="1" applyBorder="1" applyAlignment="1">
      <alignment horizontal="left"/>
    </xf>
    <xf numFmtId="0" fontId="1" fillId="9" borderId="1" xfId="1" applyFill="1" applyBorder="1" applyAlignment="1">
      <alignment horizontal="right"/>
    </xf>
    <xf numFmtId="0" fontId="1" fillId="13" borderId="1" xfId="1" applyFill="1" applyBorder="1"/>
    <xf numFmtId="0" fontId="2" fillId="13" borderId="1" xfId="1" applyFont="1" applyFill="1" applyBorder="1"/>
    <xf numFmtId="0" fontId="1" fillId="13" borderId="1" xfId="1" applyFill="1" applyBorder="1" applyAlignment="1">
      <alignment horizontal="center"/>
    </xf>
    <xf numFmtId="0" fontId="2" fillId="13" borderId="1" xfId="1" applyFont="1" applyFill="1" applyBorder="1" applyAlignment="1">
      <alignment horizontal="left"/>
    </xf>
    <xf numFmtId="0" fontId="1" fillId="13" borderId="1" xfId="1" applyFill="1" applyBorder="1" applyAlignment="1">
      <alignment horizontal="right"/>
    </xf>
    <xf numFmtId="0" fontId="0" fillId="13" borderId="1" xfId="0" applyFill="1" applyBorder="1"/>
    <xf numFmtId="0" fontId="0" fillId="13" borderId="0" xfId="0" applyFill="1"/>
    <xf numFmtId="0" fontId="0" fillId="14" borderId="1" xfId="0" applyFill="1" applyBorder="1"/>
    <xf numFmtId="0" fontId="0" fillId="14" borderId="0" xfId="0" applyFill="1"/>
    <xf numFmtId="0" fontId="2" fillId="15" borderId="1" xfId="1" applyFont="1" applyFill="1" applyBorder="1"/>
    <xf numFmtId="0" fontId="4" fillId="15" borderId="1" xfId="1" applyFont="1" applyFill="1" applyBorder="1"/>
    <xf numFmtId="0" fontId="1" fillId="15" borderId="1" xfId="1" applyFill="1" applyBorder="1" applyAlignment="1">
      <alignment horizontal="center"/>
    </xf>
    <xf numFmtId="0" fontId="1" fillId="15" borderId="1" xfId="1" applyFill="1" applyBorder="1" applyAlignment="1">
      <alignment horizontal="left"/>
    </xf>
    <xf numFmtId="0" fontId="1" fillId="15" borderId="1" xfId="1" applyFill="1" applyBorder="1" applyAlignment="1">
      <alignment horizontal="right"/>
    </xf>
    <xf numFmtId="0" fontId="0" fillId="15" borderId="1" xfId="0" applyFill="1" applyBorder="1"/>
    <xf numFmtId="0" fontId="0" fillId="15" borderId="0" xfId="0" applyFill="1"/>
    <xf numFmtId="0" fontId="2" fillId="10" borderId="1" xfId="1" applyFont="1" applyFill="1" applyBorder="1" applyAlignment="1">
      <alignment horizontal="left"/>
    </xf>
    <xf numFmtId="0" fontId="2" fillId="11" borderId="1" xfId="1" applyFont="1" applyFill="1" applyBorder="1" applyAlignment="1">
      <alignment horizontal="left"/>
    </xf>
    <xf numFmtId="0" fontId="2" fillId="16" borderId="1" xfId="1" applyFont="1" applyFill="1" applyBorder="1"/>
    <xf numFmtId="0" fontId="4" fillId="16" borderId="1" xfId="1" applyFont="1" applyFill="1" applyBorder="1"/>
    <xf numFmtId="0" fontId="1" fillId="16" borderId="1" xfId="1" applyFill="1" applyBorder="1" applyAlignment="1">
      <alignment horizontal="center"/>
    </xf>
    <xf numFmtId="0" fontId="1" fillId="16" borderId="1" xfId="1" applyFill="1" applyBorder="1" applyAlignment="1">
      <alignment horizontal="left"/>
    </xf>
    <xf numFmtId="0" fontId="1" fillId="16" borderId="1" xfId="1" applyFill="1" applyBorder="1" applyAlignment="1">
      <alignment horizontal="right"/>
    </xf>
    <xf numFmtId="0" fontId="0" fillId="16" borderId="1" xfId="0" applyFill="1" applyBorder="1"/>
    <xf numFmtId="0" fontId="0" fillId="16" borderId="0" xfId="0" applyFill="1"/>
    <xf numFmtId="0" fontId="2" fillId="7" borderId="1" xfId="1" applyNumberFormat="1" applyFont="1" applyFill="1" applyBorder="1" applyAlignment="1"/>
    <xf numFmtId="0" fontId="2" fillId="4" borderId="1" xfId="1" applyNumberFormat="1" applyFont="1" applyFill="1" applyBorder="1" applyAlignment="1"/>
    <xf numFmtId="0" fontId="2" fillId="4" borderId="1" xfId="1" applyNumberFormat="1" applyFont="1" applyFill="1" applyBorder="1" applyAlignment="1">
      <alignment horizontal="center"/>
    </xf>
    <xf numFmtId="0" fontId="2" fillId="4" borderId="1" xfId="1" applyNumberFormat="1" applyFont="1" applyFill="1" applyBorder="1" applyAlignment="1">
      <alignment horizontal="right"/>
    </xf>
    <xf numFmtId="0" fontId="2" fillId="6" borderId="1" xfId="1" applyNumberFormat="1" applyFont="1" applyFill="1" applyBorder="1" applyAlignment="1"/>
    <xf numFmtId="0" fontId="2" fillId="6" borderId="1" xfId="1" applyNumberFormat="1" applyFont="1" applyFill="1" applyBorder="1" applyAlignment="1">
      <alignment horizontal="center"/>
    </xf>
    <xf numFmtId="0" fontId="2" fillId="6" borderId="1" xfId="1" applyNumberFormat="1" applyFont="1" applyFill="1" applyBorder="1" applyAlignment="1">
      <alignment horizontal="left"/>
    </xf>
    <xf numFmtId="0" fontId="2" fillId="6" borderId="1" xfId="1" applyNumberFormat="1" applyFont="1" applyFill="1" applyBorder="1" applyAlignment="1">
      <alignment horizontal="right"/>
    </xf>
    <xf numFmtId="0" fontId="2" fillId="4" borderId="1" xfId="1" applyNumberFormat="1" applyFont="1" applyFill="1" applyBorder="1" applyAlignment="1">
      <alignment horizontal="left"/>
    </xf>
    <xf numFmtId="0" fontId="3" fillId="17" borderId="1" xfId="0" applyFont="1" applyFill="1" applyBorder="1"/>
    <xf numFmtId="0" fontId="2" fillId="17" borderId="1" xfId="1" applyNumberFormat="1" applyFont="1" applyFill="1" applyBorder="1" applyAlignment="1"/>
    <xf numFmtId="0" fontId="2" fillId="17" borderId="1" xfId="1" applyNumberFormat="1" applyFont="1" applyFill="1" applyBorder="1" applyAlignment="1">
      <alignment horizontal="center"/>
    </xf>
    <xf numFmtId="0" fontId="2" fillId="17" borderId="1" xfId="1" applyNumberFormat="1" applyFont="1" applyFill="1" applyBorder="1" applyAlignment="1">
      <alignment horizontal="right"/>
    </xf>
    <xf numFmtId="0" fontId="2" fillId="7" borderId="1" xfId="1" applyNumberFormat="1" applyFont="1" applyFill="1" applyBorder="1" applyAlignment="1">
      <alignment horizontal="center"/>
    </xf>
    <xf numFmtId="0" fontId="2" fillId="7" borderId="1" xfId="1" applyNumberFormat="1" applyFont="1" applyFill="1" applyBorder="1" applyAlignment="1">
      <alignment horizontal="left"/>
    </xf>
    <xf numFmtId="0" fontId="2" fillId="7" borderId="1" xfId="1" applyNumberFormat="1" applyFont="1" applyFill="1" applyBorder="1" applyAlignment="1">
      <alignment horizontal="right"/>
    </xf>
    <xf numFmtId="0" fontId="2" fillId="18" borderId="1" xfId="1" applyNumberFormat="1" applyFont="1" applyFill="1" applyBorder="1" applyAlignment="1"/>
    <xf numFmtId="0" fontId="2" fillId="18" borderId="1" xfId="1" applyNumberFormat="1" applyFont="1" applyFill="1" applyBorder="1" applyAlignment="1">
      <alignment horizontal="center"/>
    </xf>
    <xf numFmtId="0" fontId="2" fillId="18" borderId="1" xfId="1" applyNumberFormat="1" applyFont="1" applyFill="1" applyBorder="1" applyAlignment="1">
      <alignment horizontal="left"/>
    </xf>
    <xf numFmtId="0" fontId="2" fillId="18" borderId="1" xfId="1" applyNumberFormat="1" applyFont="1" applyFill="1" applyBorder="1" applyAlignment="1">
      <alignment horizontal="right"/>
    </xf>
    <xf numFmtId="0" fontId="2" fillId="18" borderId="2" xfId="1" applyNumberFormat="1" applyFont="1" applyFill="1" applyBorder="1" applyAlignment="1"/>
    <xf numFmtId="0" fontId="2" fillId="18" borderId="2" xfId="1" applyNumberFormat="1" applyFont="1" applyFill="1" applyBorder="1" applyAlignment="1">
      <alignment horizontal="center"/>
    </xf>
    <xf numFmtId="0" fontId="2" fillId="18" borderId="2" xfId="1" applyNumberFormat="1" applyFont="1" applyFill="1" applyBorder="1" applyAlignment="1">
      <alignment horizontal="left"/>
    </xf>
    <xf numFmtId="0" fontId="2" fillId="18" borderId="2" xfId="1" applyNumberFormat="1" applyFont="1" applyFill="1" applyBorder="1" applyAlignment="1">
      <alignment horizontal="right"/>
    </xf>
    <xf numFmtId="0" fontId="2" fillId="19" borderId="1" xfId="1" applyNumberFormat="1" applyFont="1" applyFill="1" applyBorder="1" applyAlignment="1"/>
    <xf numFmtId="0" fontId="2" fillId="19" borderId="1" xfId="1" applyNumberFormat="1" applyFont="1" applyFill="1" applyBorder="1" applyAlignment="1">
      <alignment horizontal="center"/>
    </xf>
    <xf numFmtId="0" fontId="2" fillId="19" borderId="1" xfId="1" applyNumberFormat="1" applyFont="1" applyFill="1" applyBorder="1" applyAlignment="1">
      <alignment horizontal="left"/>
    </xf>
    <xf numFmtId="0" fontId="2" fillId="19" borderId="1" xfId="1" applyNumberFormat="1" applyFont="1" applyFill="1" applyBorder="1" applyAlignment="1">
      <alignment horizontal="right"/>
    </xf>
    <xf numFmtId="0" fontId="0" fillId="19" borderId="0" xfId="0" applyFill="1"/>
    <xf numFmtId="0" fontId="0" fillId="17" borderId="1" xfId="0" applyFill="1" applyBorder="1"/>
    <xf numFmtId="0" fontId="0" fillId="18" borderId="1" xfId="0" applyFill="1" applyBorder="1"/>
    <xf numFmtId="0" fontId="0" fillId="20" borderId="1" xfId="0" applyFill="1" applyBorder="1"/>
  </cellXfs>
  <cellStyles count="2">
    <cellStyle name="Normální" xfId="0" builtinId="0"/>
    <cellStyle name="Normální 2" xfId="1" xr:uid="{F7472BD3-4F99-4E09-AAB8-9CB119D82DAB}"/>
  </cellStyles>
  <dxfs count="64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4" tint="0.3999755851924192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4" tint="0.399975585192419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color rgb="FF000000"/>
        <family val="2"/>
      </font>
      <fill>
        <patternFill patternType="solid">
          <fgColor indexed="64"/>
          <bgColor theme="4" tint="0.3999755851924192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4" tint="0.3999755851924192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0B0F4B1-CE73-41B0-87B2-A0E69789AB80}" name="Tabulka1" displayName="Tabulka1" ref="A1:BL37" totalsRowShown="0" headerRowCellStyle="Normální 2">
  <autoFilter ref="A1:BL37" xr:uid="{40B0F4B1-CE73-41B0-87B2-A0E69789AB80}"/>
  <tableColumns count="64">
    <tableColumn id="1" xr3:uid="{199DF2C5-8477-482D-9345-88F9A18C9E02}" name="Číslo revíru" dataDxfId="63" dataCellStyle="Normální 2"/>
    <tableColumn id="2" xr3:uid="{950879FC-FBD4-488C-B49B-E7556161CE04}" name="Revír" dataDxfId="62" dataCellStyle="Normální 2"/>
    <tableColumn id="3" xr3:uid="{48AD1FF6-2106-4035-8278-AD7CA65A8D1A}" name="Číslo podrevíru" dataDxfId="61" dataCellStyle="Normální 2"/>
    <tableColumn id="4" xr3:uid="{A622EFDF-F689-493E-B22A-DDD8D520C405}" name="Podrevír" dataDxfId="60" dataCellStyle="Normální 2"/>
    <tableColumn id="5" xr3:uid="{A0E5306B-CC7D-451C-8740-277154517BAF}" name="Povolenek" dataDxfId="59" dataCellStyle="Normální 2"/>
    <tableColumn id="6" xr3:uid="{28C4EC9E-2B7C-419F-9EBF-85F87280A022}" name="Návštěv" dataDxfId="58" dataCellStyle="Normální 2"/>
    <tableColumn id="7" xr3:uid="{6C4A5A2D-AE8C-4263-AF46-A5ED5C5F4520}" name="Kontrol" dataDxfId="57" dataCellStyle="Normální 2"/>
    <tableColumn id="8" xr3:uid="{B89743A5-CEFC-42DF-8533-F3BD54FD16D8}" name="kapr ks" dataDxfId="56" dataCellStyle="Normální 2"/>
    <tableColumn id="9" xr3:uid="{E9E96685-7EA7-4C4D-8D6E-137BEE40DED7}" name="kapr kg" dataDxfId="55" dataCellStyle="Normální 2"/>
    <tableColumn id="10" xr3:uid="{6E8BD37D-A21D-4DC4-94A7-ED44B24CC5AF}" name="lín ks" dataDxfId="54" dataCellStyle="Normální 2"/>
    <tableColumn id="11" xr3:uid="{5E8504C9-09D9-4FEB-B5D1-723E4E08C9C1}" name="lín kg" dataDxfId="53" dataCellStyle="Normální 2"/>
    <tableColumn id="12" xr3:uid="{ADABB8FC-6251-465F-8B8E-4B0B5EAD8478}" name="cejn ks" dataDxfId="52" dataCellStyle="Normální 2"/>
    <tableColumn id="13" xr3:uid="{F14936E5-9BA2-45CC-9B92-6DDA7B9A4A6D}" name="cejn kg" dataDxfId="51" dataCellStyle="Normální 2"/>
    <tableColumn id="14" xr3:uid="{374C7E22-F7A2-46DF-B811-0307C144AF51}" name="tloust ks" dataDxfId="50" dataCellStyle="Normální 2"/>
    <tableColumn id="15" xr3:uid="{D531BD16-1CC4-44FC-B498-C04194E38F70}" name="tloust kg" dataDxfId="49" dataCellStyle="Normální 2"/>
    <tableColumn id="16" xr3:uid="{628B6970-F7CB-48EE-A1D5-BEFADFE1751C}" name="okoun ks" dataDxfId="48" dataCellStyle="Normální 2"/>
    <tableColumn id="17" xr3:uid="{0A9A4544-E12B-4EDE-9F22-950DEBB92C08}" name="okoun kg" dataDxfId="47" dataCellStyle="Normální 2"/>
    <tableColumn id="18" xr3:uid="{1ABCAA8D-7D73-4BD2-8538-49659C598695}" name="parma ks" dataDxfId="46" dataCellStyle="Normální 2"/>
    <tableColumn id="19" xr3:uid="{E2401FA1-390B-4B22-A951-5B354C633298}" name="parma kg" dataDxfId="45" dataCellStyle="Normální 2"/>
    <tableColumn id="20" xr3:uid="{2A6F4863-CABC-4AAA-AA78-476A79903001}" name="ostroretka ks" dataDxfId="44" dataCellStyle="Normální 2"/>
    <tableColumn id="21" xr3:uid="{A17CB0BA-3315-4FC5-80CD-3991365462B9}" name="ostroretka kg" dataDxfId="43" dataCellStyle="Normální 2"/>
    <tableColumn id="22" xr3:uid="{C534755B-3519-48F3-805D-28B1FB1C8B27}" name="podoustev ks" dataDxfId="42" dataCellStyle="Normální 2"/>
    <tableColumn id="23" xr3:uid="{87D24417-F380-4755-BB6D-DFC4586F0C81}" name="podoustev kg" dataDxfId="41" dataCellStyle="Normální 2"/>
    <tableColumn id="24" xr3:uid="{0D958140-E372-4984-8D13-0BC00E55E091}" name="štika ks" dataDxfId="40" dataCellStyle="Normální 2"/>
    <tableColumn id="25" xr3:uid="{A8F8BC22-79FF-4D7D-87A5-4EE9EA2A0171}" name="štika kg" dataDxfId="39" dataCellStyle="Normální 2"/>
    <tableColumn id="26" xr3:uid="{5F9A2719-F0D7-46D3-A3AC-56426E71356B}" name="candát ks" dataDxfId="38" dataCellStyle="Normální 2"/>
    <tableColumn id="27" xr3:uid="{03BE5608-1969-4C23-84EB-06CC5737A374}" name="candát kg" dataDxfId="37" dataCellStyle="Normální 2"/>
    <tableColumn id="28" xr3:uid="{A3EC4627-C6F5-4119-AB3C-CFC3BEDAC288}" name="sumec ks" dataDxfId="36" dataCellStyle="Normální 2"/>
    <tableColumn id="29" xr3:uid="{D75D5ECC-508D-483D-B066-B3124966A1FF}" name="sumec kg" dataDxfId="35" dataCellStyle="Normální 2"/>
    <tableColumn id="30" xr3:uid="{E2364889-FE06-4B7D-8589-DEF1E442C3A4}" name="úhoř ks" dataDxfId="34" dataCellStyle="Normální 2"/>
    <tableColumn id="31" xr3:uid="{6754F993-5E4D-4B48-B6DF-94BC4933EA5D}" name="úhoř kg" dataDxfId="33" dataCellStyle="Normální 2"/>
    <tableColumn id="32" xr3:uid="{814F54C7-35C4-477D-927E-61646D00C05C}" name="pstruh obecný ks" dataDxfId="32" dataCellStyle="Normální 2"/>
    <tableColumn id="33" xr3:uid="{205ED9B5-65B3-43BD-A782-B7347ADB0221}" name="pstruh obecný kg" dataDxfId="31" dataCellStyle="Normální 2"/>
    <tableColumn id="34" xr3:uid="{665F8BE9-9956-4084-BA7E-B3CB79B810C8}" name="pstruh duhový ks" dataDxfId="30" dataCellStyle="Normální 2"/>
    <tableColumn id="35" xr3:uid="{0D88E33D-DD1F-4E3C-B631-DD1267DA9BCE}" name="pstruh duhový kg" dataDxfId="29" dataCellStyle="Normální 2"/>
    <tableColumn id="36" xr3:uid="{FFAC1DEB-3FAA-4522-83BD-A2E587CDD981}" name="lipan ks" dataDxfId="28" dataCellStyle="Normální 2"/>
    <tableColumn id="37" xr3:uid="{A979B464-FB9B-48D3-8B71-6674CAB48880}" name="lipan kg" dataDxfId="27" dataCellStyle="Normální 2"/>
    <tableColumn id="38" xr3:uid="{9FCD9DE8-1B8A-406F-BF72-26C4EAABA0D9}" name="siven ks" dataDxfId="26" dataCellStyle="Normální 2"/>
    <tableColumn id="39" xr3:uid="{8160A459-2BDE-42E8-91D9-156A1988CC60}" name="siven kg" dataDxfId="25" dataCellStyle="Normální 2"/>
    <tableColumn id="40" xr3:uid="{27CFC4D0-7CEC-4C63-927B-F3FD27D1556C}" name="bolen ks" dataDxfId="24" dataCellStyle="Normální 2"/>
    <tableColumn id="41" xr3:uid="{8FB347BE-B799-4896-9FA8-B34029C63729}" name="bolen kg" dataDxfId="23" dataCellStyle="Normální 2"/>
    <tableColumn id="42" xr3:uid="{EDAC15FB-BC7B-4B68-8348-4A12E2480E86}" name="maréna peleď ks" dataDxfId="22" dataCellStyle="Normální 2"/>
    <tableColumn id="43" xr3:uid="{91B84923-0031-4193-9212-71FD07E04363}" name="maréna peleď kg" dataDxfId="21" dataCellStyle="Normální 2"/>
    <tableColumn id="44" xr3:uid="{B33C68B4-609E-4B5F-A04D-BE4CCB099F18}" name="hlavatka ks" dataDxfId="20" dataCellStyle="Normální 2"/>
    <tableColumn id="45" xr3:uid="{1B9E68EC-E792-4BB3-AC21-BBEC7C5632B3}" name="hlavatka kg" dataDxfId="19" dataCellStyle="Normální 2"/>
    <tableColumn id="46" xr3:uid="{5B345A89-0F07-4235-BFF9-6E023F1DA450}" name="amur ks" dataDxfId="18" dataCellStyle="Normální 2"/>
    <tableColumn id="47" xr3:uid="{3F3A8C46-5AD4-4368-9CBB-FCE106BCDFF4}" name="amur kg" dataDxfId="17" dataCellStyle="Normální 2"/>
    <tableColumn id="48" xr3:uid="{CE44F579-A4FE-4DA8-86B3-70A5C48A3A07}" name="tolstolobik ks" dataDxfId="16" dataCellStyle="Normální 2"/>
    <tableColumn id="49" xr3:uid="{16E34B3E-B116-4116-9248-2511D851D814}" name="tolstolobik kg" dataDxfId="15" dataCellStyle="Normální 2"/>
    <tableColumn id="50" xr3:uid="{C1D15890-9DC8-4E23-860F-7E368A1F539A}" name="karas ks" dataDxfId="14" dataCellStyle="Normální 2"/>
    <tableColumn id="51" xr3:uid="{F64B39D6-2848-4E7F-8305-01FE85AF1C0B}" name="karas kg" dataDxfId="13" dataCellStyle="Normální 2"/>
    <tableColumn id="52" xr3:uid="{496F3BFA-BC3A-4073-9FBB-7B2BBF80CCDF}" name="mník ks" dataDxfId="12" dataCellStyle="Normální 2"/>
    <tableColumn id="53" xr3:uid="{B8B4D36F-8236-43E6-98AD-A01278D66760}" name="mník kg" dataDxfId="11" dataCellStyle="Normální 2"/>
    <tableColumn id="54" xr3:uid="{EEA311C6-691A-43ED-928E-FBB8AFEF9B1A}" name="jelec jesen ks" dataDxfId="10" dataCellStyle="Normální 2"/>
    <tableColumn id="55" xr3:uid="{52BF24C3-B8FE-42F3-9649-18951BB31E0D}" name="jelec jesen kg" dataDxfId="9" dataCellStyle="Normální 2"/>
    <tableColumn id="56" xr3:uid="{16EC9D1D-01B0-46B9-9CD1-21316AE08643}" name="ostatní ks" dataDxfId="8" dataCellStyle="Normální 2"/>
    <tableColumn id="57" xr3:uid="{C476AFA7-B261-4901-95EC-6EF3DCD0E87A}" name="ostatní kg" dataDxfId="7" dataCellStyle="Normální 2"/>
    <tableColumn id="58" xr3:uid="{1074F976-DFDA-40DC-A8A1-E33952C606E1}" name="Celkem ks" dataDxfId="6" dataCellStyle="Normální 2"/>
    <tableColumn id="59" xr3:uid="{5FE95BA5-8563-4A4A-ADBF-FD488840E995}" name="Celkem kg" dataDxfId="5" dataCellStyle="Normální 2"/>
    <tableColumn id="60" xr3:uid="{49BB2848-4DE4-4930-821E-ABBFD6C3C6AD}" name="Číslo revíru2" dataDxfId="4" dataCellStyle="Normální 2"/>
    <tableColumn id="61" xr3:uid="{C00FC221-41B5-405F-82DD-0CB21C56412E}" name="Revír3" dataDxfId="3" dataCellStyle="Normální 2"/>
    <tableColumn id="62" xr3:uid="{69A12CB7-4ECD-4FD5-B7EB-E340D086F78C}" name="Číslo podrevíru4" dataDxfId="2" dataCellStyle="Normální 2"/>
    <tableColumn id="63" xr3:uid="{7445E051-E368-4E8A-8B0F-2460F5D1EEFF}" name="Podrevír5" dataDxfId="1" dataCellStyle="Normální 2"/>
    <tableColumn id="64" xr3:uid="{EFF063A4-58F0-43C2-A448-018D6C82E358}" name="Sloupec6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8CFF8-C39A-488E-BB84-535A4D84A4B9}">
  <dimension ref="A1:BM41"/>
  <sheetViews>
    <sheetView tabSelected="1" workbookViewId="0">
      <pane xSplit="4" ySplit="1" topLeftCell="K21" activePane="bottomRight" state="frozen"/>
      <selection pane="topRight" activeCell="E1" sqref="E1"/>
      <selection pane="bottomLeft" activeCell="A2" sqref="A2"/>
      <selection pane="bottomRight" activeCell="L40" sqref="L40"/>
    </sheetView>
  </sheetViews>
  <sheetFormatPr defaultRowHeight="14.4" x14ac:dyDescent="0.3"/>
  <cols>
    <col min="1" max="1" width="12.109375" customWidth="1"/>
    <col min="2" max="2" width="16.5546875" customWidth="1"/>
    <col min="3" max="3" width="15.44140625" customWidth="1"/>
    <col min="4" max="4" width="17.33203125" customWidth="1"/>
    <col min="5" max="5" width="11.77734375" customWidth="1"/>
    <col min="6" max="6" width="9.6640625" customWidth="1"/>
    <col min="7" max="7" width="9.109375" customWidth="1"/>
    <col min="9" max="9" width="9.109375" customWidth="1"/>
    <col min="14" max="14" width="9.88671875" customWidth="1"/>
    <col min="15" max="15" width="10.109375" customWidth="1"/>
    <col min="16" max="16" width="10.5546875" customWidth="1"/>
    <col min="17" max="17" width="10.77734375" customWidth="1"/>
    <col min="18" max="18" width="10.5546875" customWidth="1"/>
    <col min="19" max="19" width="10.77734375" customWidth="1"/>
    <col min="20" max="20" width="13.77734375" customWidth="1"/>
    <col min="21" max="21" width="14" customWidth="1"/>
    <col min="22" max="22" width="14.109375" customWidth="1"/>
    <col min="23" max="23" width="14.33203125" customWidth="1"/>
    <col min="24" max="24" width="9" customWidth="1"/>
    <col min="25" max="25" width="9.21875" customWidth="1"/>
    <col min="26" max="26" width="10.88671875" customWidth="1"/>
    <col min="27" max="27" width="11.109375" customWidth="1"/>
    <col min="28" max="28" width="10.5546875" customWidth="1"/>
    <col min="29" max="29" width="10.77734375" customWidth="1"/>
    <col min="30" max="30" width="9.109375" customWidth="1"/>
    <col min="31" max="31" width="9.33203125" customWidth="1"/>
    <col min="32" max="32" width="17.21875" customWidth="1"/>
    <col min="33" max="34" width="17.44140625" customWidth="1"/>
    <col min="35" max="35" width="17.6640625" customWidth="1"/>
    <col min="36" max="36" width="9.21875" customWidth="1"/>
    <col min="37" max="38" width="9.44140625" customWidth="1"/>
    <col min="39" max="39" width="9.6640625" customWidth="1"/>
    <col min="40" max="40" width="9.88671875" customWidth="1"/>
    <col min="41" max="41" width="10.109375" customWidth="1"/>
    <col min="42" max="42" width="16.77734375" customWidth="1"/>
    <col min="43" max="43" width="17" customWidth="1"/>
    <col min="44" max="44" width="12.33203125" customWidth="1"/>
    <col min="45" max="45" width="12.5546875" customWidth="1"/>
    <col min="46" max="46" width="9.5546875" customWidth="1"/>
    <col min="47" max="47" width="9.77734375" customWidth="1"/>
    <col min="48" max="48" width="14" customWidth="1"/>
    <col min="49" max="49" width="14.21875" customWidth="1"/>
    <col min="50" max="50" width="9.5546875" customWidth="1"/>
    <col min="51" max="51" width="9.77734375" customWidth="1"/>
    <col min="52" max="52" width="9.33203125" customWidth="1"/>
    <col min="53" max="53" width="9.5546875" customWidth="1"/>
    <col min="54" max="54" width="13.88671875" customWidth="1"/>
    <col min="55" max="55" width="14.109375" customWidth="1"/>
    <col min="56" max="56" width="10.88671875" customWidth="1"/>
    <col min="57" max="57" width="11.109375" customWidth="1"/>
    <col min="58" max="58" width="11.33203125" customWidth="1"/>
    <col min="59" max="59" width="11.5546875" customWidth="1"/>
    <col min="60" max="60" width="13.109375" customWidth="1"/>
    <col min="61" max="61" width="16.6640625" customWidth="1"/>
    <col min="62" max="62" width="16.44140625" customWidth="1"/>
    <col min="63" max="63" width="11" customWidth="1"/>
    <col min="64" max="64" width="10.5546875" customWidth="1"/>
  </cols>
  <sheetData>
    <row r="1" spans="1:64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2" t="s">
        <v>71</v>
      </c>
      <c r="BI1" s="2" t="s">
        <v>72</v>
      </c>
      <c r="BJ1" s="2" t="s">
        <v>73</v>
      </c>
      <c r="BK1" s="2" t="s">
        <v>74</v>
      </c>
      <c r="BL1" t="s">
        <v>75</v>
      </c>
    </row>
    <row r="2" spans="1:64" s="60" customFormat="1" x14ac:dyDescent="0.3">
      <c r="A2" s="55">
        <v>413022</v>
      </c>
      <c r="B2" s="56" t="s">
        <v>81</v>
      </c>
      <c r="C2" s="57"/>
      <c r="D2" s="89" t="s">
        <v>77</v>
      </c>
      <c r="E2" s="58">
        <v>200</v>
      </c>
      <c r="F2" s="58">
        <v>1964</v>
      </c>
      <c r="G2" s="58">
        <v>141</v>
      </c>
      <c r="H2" s="58">
        <v>99</v>
      </c>
      <c r="I2" s="58">
        <v>301.22000000000003</v>
      </c>
      <c r="J2" s="58">
        <v>0</v>
      </c>
      <c r="K2" s="58">
        <v>0</v>
      </c>
      <c r="L2" s="58">
        <v>0</v>
      </c>
      <c r="M2" s="58">
        <v>0</v>
      </c>
      <c r="N2" s="58">
        <v>0</v>
      </c>
      <c r="O2" s="58">
        <v>0</v>
      </c>
      <c r="P2" s="58">
        <v>0</v>
      </c>
      <c r="Q2" s="58">
        <v>0</v>
      </c>
      <c r="R2" s="58">
        <v>0</v>
      </c>
      <c r="S2" s="58">
        <v>0</v>
      </c>
      <c r="T2" s="58">
        <v>0</v>
      </c>
      <c r="U2" s="58">
        <v>0</v>
      </c>
      <c r="V2" s="58">
        <v>0</v>
      </c>
      <c r="W2" s="58">
        <v>0</v>
      </c>
      <c r="X2" s="58">
        <v>1</v>
      </c>
      <c r="Y2" s="58">
        <v>0.4</v>
      </c>
      <c r="Z2" s="58">
        <v>0</v>
      </c>
      <c r="AA2" s="58">
        <v>0</v>
      </c>
      <c r="AB2" s="58">
        <v>0</v>
      </c>
      <c r="AC2" s="58">
        <v>0</v>
      </c>
      <c r="AD2" s="58">
        <v>0</v>
      </c>
      <c r="AE2" s="58">
        <v>0</v>
      </c>
      <c r="AF2" s="58">
        <v>20</v>
      </c>
      <c r="AG2" s="58">
        <v>8.23</v>
      </c>
      <c r="AH2" s="58">
        <v>1614</v>
      </c>
      <c r="AI2" s="58">
        <v>690.5</v>
      </c>
      <c r="AJ2" s="58">
        <v>0</v>
      </c>
      <c r="AK2" s="58">
        <v>0</v>
      </c>
      <c r="AL2" s="58">
        <v>85</v>
      </c>
      <c r="AM2" s="58">
        <v>28.87</v>
      </c>
      <c r="AN2" s="58">
        <v>0</v>
      </c>
      <c r="AO2" s="58">
        <v>0</v>
      </c>
      <c r="AP2" s="58">
        <v>0</v>
      </c>
      <c r="AQ2" s="58">
        <v>0</v>
      </c>
      <c r="AR2" s="58">
        <v>0</v>
      </c>
      <c r="AS2" s="58">
        <v>0</v>
      </c>
      <c r="AT2" s="58">
        <v>24</v>
      </c>
      <c r="AU2" s="58">
        <v>110.35</v>
      </c>
      <c r="AV2" s="58">
        <v>0</v>
      </c>
      <c r="AW2" s="58">
        <v>0</v>
      </c>
      <c r="AX2" s="58">
        <v>1</v>
      </c>
      <c r="AY2" s="58">
        <v>1.5</v>
      </c>
      <c r="AZ2" s="58">
        <v>0</v>
      </c>
      <c r="BA2" s="58">
        <v>0</v>
      </c>
      <c r="BB2" s="58">
        <v>0</v>
      </c>
      <c r="BC2" s="58">
        <v>0</v>
      </c>
      <c r="BD2" s="58">
        <v>45</v>
      </c>
      <c r="BE2" s="58">
        <v>6</v>
      </c>
      <c r="BF2" s="58">
        <v>1889</v>
      </c>
      <c r="BG2" s="58">
        <v>1147.07</v>
      </c>
      <c r="BH2" s="55">
        <v>413022</v>
      </c>
      <c r="BI2" s="56" t="s">
        <v>81</v>
      </c>
      <c r="BJ2" s="57"/>
      <c r="BK2" s="89" t="s">
        <v>77</v>
      </c>
      <c r="BL2" s="59"/>
    </row>
    <row r="3" spans="1:64" s="7" customFormat="1" x14ac:dyDescent="0.3">
      <c r="A3" s="8">
        <v>413022</v>
      </c>
      <c r="B3" s="9" t="s">
        <v>82</v>
      </c>
      <c r="C3" s="8"/>
      <c r="D3" s="9" t="s">
        <v>77</v>
      </c>
      <c r="E3" s="8">
        <v>152</v>
      </c>
      <c r="F3" s="8">
        <v>672</v>
      </c>
      <c r="G3" s="8">
        <v>31</v>
      </c>
      <c r="H3" s="8">
        <v>77</v>
      </c>
      <c r="I3" s="8">
        <v>257.45999999999998</v>
      </c>
      <c r="J3" s="8">
        <v>0</v>
      </c>
      <c r="K3" s="8">
        <v>0</v>
      </c>
      <c r="L3" s="8">
        <v>5</v>
      </c>
      <c r="M3" s="8">
        <v>9.5</v>
      </c>
      <c r="N3" s="8">
        <v>0</v>
      </c>
      <c r="O3" s="8">
        <v>0</v>
      </c>
      <c r="P3" s="8">
        <v>0</v>
      </c>
      <c r="Q3" s="8">
        <v>0</v>
      </c>
      <c r="R3" s="8">
        <v>0</v>
      </c>
      <c r="S3" s="8">
        <v>0</v>
      </c>
      <c r="T3" s="8">
        <v>0</v>
      </c>
      <c r="U3" s="8">
        <v>0</v>
      </c>
      <c r="V3" s="8">
        <v>0</v>
      </c>
      <c r="W3" s="8">
        <v>0</v>
      </c>
      <c r="X3" s="8">
        <v>1</v>
      </c>
      <c r="Y3" s="8">
        <v>2.2999999999999998</v>
      </c>
      <c r="Z3" s="8">
        <v>0</v>
      </c>
      <c r="AA3" s="8">
        <v>0</v>
      </c>
      <c r="AB3" s="8">
        <v>0</v>
      </c>
      <c r="AC3" s="8">
        <v>0</v>
      </c>
      <c r="AD3" s="8">
        <v>0</v>
      </c>
      <c r="AE3" s="8">
        <v>0</v>
      </c>
      <c r="AF3" s="8">
        <v>43</v>
      </c>
      <c r="AG3" s="8">
        <v>16.7</v>
      </c>
      <c r="AH3" s="8">
        <v>1011</v>
      </c>
      <c r="AI3" s="8">
        <v>570.48</v>
      </c>
      <c r="AJ3" s="8">
        <v>0</v>
      </c>
      <c r="AK3" s="8">
        <v>0</v>
      </c>
      <c r="AL3" s="8">
        <v>3</v>
      </c>
      <c r="AM3" s="8">
        <v>1</v>
      </c>
      <c r="AN3" s="8">
        <v>0</v>
      </c>
      <c r="AO3" s="8">
        <v>0</v>
      </c>
      <c r="AP3" s="8">
        <v>0</v>
      </c>
      <c r="AQ3" s="8">
        <v>0</v>
      </c>
      <c r="AR3" s="8">
        <v>0</v>
      </c>
      <c r="AS3" s="8">
        <v>0</v>
      </c>
      <c r="AT3" s="8">
        <v>14</v>
      </c>
      <c r="AU3" s="8">
        <v>72.900000000000006</v>
      </c>
      <c r="AV3" s="8">
        <v>0</v>
      </c>
      <c r="AW3" s="8">
        <v>0</v>
      </c>
      <c r="AX3" s="8">
        <v>0</v>
      </c>
      <c r="AY3" s="8">
        <v>0</v>
      </c>
      <c r="AZ3" s="8">
        <v>0</v>
      </c>
      <c r="BA3" s="8">
        <v>0</v>
      </c>
      <c r="BB3" s="8">
        <v>0</v>
      </c>
      <c r="BC3" s="8">
        <v>0</v>
      </c>
      <c r="BD3" s="8">
        <v>53</v>
      </c>
      <c r="BE3" s="8">
        <v>6.55</v>
      </c>
      <c r="BF3" s="8">
        <v>1207</v>
      </c>
      <c r="BG3" s="8">
        <v>936.89</v>
      </c>
      <c r="BH3" s="8">
        <v>413022</v>
      </c>
      <c r="BI3" s="9" t="s">
        <v>82</v>
      </c>
      <c r="BJ3" s="8"/>
      <c r="BK3" s="9" t="s">
        <v>77</v>
      </c>
      <c r="BL3" s="10"/>
    </row>
    <row r="4" spans="1:64" s="66" customFormat="1" x14ac:dyDescent="0.3">
      <c r="A4" s="61">
        <v>411046</v>
      </c>
      <c r="B4" s="62" t="s">
        <v>85</v>
      </c>
      <c r="C4" s="63"/>
      <c r="D4" s="90" t="s">
        <v>70</v>
      </c>
      <c r="E4" s="64">
        <v>1670</v>
      </c>
      <c r="F4" s="64">
        <v>10030</v>
      </c>
      <c r="G4" s="64">
        <v>234</v>
      </c>
      <c r="H4" s="64">
        <v>417</v>
      </c>
      <c r="I4" s="64">
        <v>1213.3</v>
      </c>
      <c r="J4" s="64">
        <v>63</v>
      </c>
      <c r="K4" s="64">
        <v>24</v>
      </c>
      <c r="L4" s="64">
        <v>371</v>
      </c>
      <c r="M4" s="64">
        <v>218.46</v>
      </c>
      <c r="N4" s="64">
        <v>69</v>
      </c>
      <c r="O4" s="64">
        <v>74.41</v>
      </c>
      <c r="P4" s="64">
        <v>9</v>
      </c>
      <c r="Q4" s="64">
        <v>2.85</v>
      </c>
      <c r="R4" s="64">
        <v>0</v>
      </c>
      <c r="S4" s="64">
        <v>0</v>
      </c>
      <c r="T4" s="64">
        <v>0</v>
      </c>
      <c r="U4" s="64">
        <v>0</v>
      </c>
      <c r="V4" s="64">
        <v>12</v>
      </c>
      <c r="W4" s="64">
        <v>7.36</v>
      </c>
      <c r="X4" s="64">
        <v>28</v>
      </c>
      <c r="Y4" s="64">
        <v>109.14</v>
      </c>
      <c r="Z4" s="64">
        <v>201</v>
      </c>
      <c r="AA4" s="64">
        <v>464.92</v>
      </c>
      <c r="AB4" s="64">
        <v>31</v>
      </c>
      <c r="AC4" s="64">
        <v>586.09</v>
      </c>
      <c r="AD4" s="64">
        <v>21</v>
      </c>
      <c r="AE4" s="64">
        <v>18.86</v>
      </c>
      <c r="AF4" s="64">
        <v>1</v>
      </c>
      <c r="AG4" s="64">
        <v>0.4</v>
      </c>
      <c r="AH4" s="64">
        <v>1</v>
      </c>
      <c r="AI4" s="64">
        <v>0.4</v>
      </c>
      <c r="AJ4" s="64">
        <v>0</v>
      </c>
      <c r="AK4" s="64">
        <v>0</v>
      </c>
      <c r="AL4" s="64">
        <v>0</v>
      </c>
      <c r="AM4" s="64">
        <v>0</v>
      </c>
      <c r="AN4" s="64">
        <v>18</v>
      </c>
      <c r="AO4" s="64">
        <v>38.21</v>
      </c>
      <c r="AP4" s="64">
        <v>0</v>
      </c>
      <c r="AQ4" s="64">
        <v>0</v>
      </c>
      <c r="AR4" s="64">
        <v>0</v>
      </c>
      <c r="AS4" s="64">
        <v>0</v>
      </c>
      <c r="AT4" s="64">
        <v>11</v>
      </c>
      <c r="AU4" s="64">
        <v>94.3</v>
      </c>
      <c r="AV4" s="64">
        <v>0</v>
      </c>
      <c r="AW4" s="64">
        <v>0</v>
      </c>
      <c r="AX4" s="64">
        <v>61</v>
      </c>
      <c r="AY4" s="64">
        <v>15.8</v>
      </c>
      <c r="AZ4" s="64">
        <v>0</v>
      </c>
      <c r="BA4" s="64">
        <v>0</v>
      </c>
      <c r="BB4" s="64">
        <v>1</v>
      </c>
      <c r="BC4" s="64">
        <v>0.7</v>
      </c>
      <c r="BD4" s="64">
        <v>538</v>
      </c>
      <c r="BE4" s="64">
        <v>89.84</v>
      </c>
      <c r="BF4" s="64">
        <v>1853</v>
      </c>
      <c r="BG4" s="64">
        <v>2959.04</v>
      </c>
      <c r="BH4" s="61">
        <v>411046</v>
      </c>
      <c r="BI4" s="62" t="s">
        <v>85</v>
      </c>
      <c r="BJ4" s="63"/>
      <c r="BK4" s="90" t="s">
        <v>70</v>
      </c>
      <c r="BL4" s="65"/>
    </row>
    <row r="5" spans="1:64" s="4" customFormat="1" x14ac:dyDescent="0.3">
      <c r="A5" s="11">
        <v>411046</v>
      </c>
      <c r="B5" s="37" t="s">
        <v>86</v>
      </c>
      <c r="C5" s="12"/>
      <c r="D5" s="11" t="s">
        <v>70</v>
      </c>
      <c r="E5" s="13">
        <v>1676</v>
      </c>
      <c r="F5" s="13">
        <v>9949</v>
      </c>
      <c r="G5" s="13">
        <v>261</v>
      </c>
      <c r="H5" s="13">
        <v>492</v>
      </c>
      <c r="I5" s="13">
        <v>2041.89</v>
      </c>
      <c r="J5" s="13">
        <v>3</v>
      </c>
      <c r="K5" s="13">
        <v>1.9</v>
      </c>
      <c r="L5" s="13">
        <v>399</v>
      </c>
      <c r="M5" s="13">
        <v>237.93</v>
      </c>
      <c r="N5" s="13">
        <v>50</v>
      </c>
      <c r="O5" s="13">
        <v>69.59</v>
      </c>
      <c r="P5" s="13">
        <v>27</v>
      </c>
      <c r="Q5" s="13">
        <v>11.85</v>
      </c>
      <c r="R5" s="13">
        <v>1</v>
      </c>
      <c r="S5" s="13">
        <v>3.1</v>
      </c>
      <c r="T5" s="13">
        <v>1</v>
      </c>
      <c r="U5" s="13">
        <v>1.4</v>
      </c>
      <c r="V5" s="13">
        <v>9</v>
      </c>
      <c r="W5" s="13">
        <v>3.9</v>
      </c>
      <c r="X5" s="13">
        <v>49</v>
      </c>
      <c r="Y5" s="13">
        <v>139.11000000000001</v>
      </c>
      <c r="Z5" s="13">
        <v>318</v>
      </c>
      <c r="AA5" s="13">
        <v>652.09</v>
      </c>
      <c r="AB5" s="13">
        <v>20</v>
      </c>
      <c r="AC5" s="13">
        <v>163.1</v>
      </c>
      <c r="AD5" s="13">
        <v>32</v>
      </c>
      <c r="AE5" s="13">
        <v>33.71</v>
      </c>
      <c r="AF5" s="13">
        <v>0</v>
      </c>
      <c r="AG5" s="13">
        <v>0</v>
      </c>
      <c r="AH5" s="13">
        <v>2</v>
      </c>
      <c r="AI5" s="13">
        <v>1.4</v>
      </c>
      <c r="AJ5" s="13">
        <v>0</v>
      </c>
      <c r="AK5" s="13">
        <v>0</v>
      </c>
      <c r="AL5" s="13">
        <v>0</v>
      </c>
      <c r="AM5" s="13">
        <v>0</v>
      </c>
      <c r="AN5" s="13">
        <v>19</v>
      </c>
      <c r="AO5" s="13">
        <v>35.14</v>
      </c>
      <c r="AP5" s="13">
        <v>0</v>
      </c>
      <c r="AQ5" s="13">
        <v>0</v>
      </c>
      <c r="AR5" s="13">
        <v>0</v>
      </c>
      <c r="AS5" s="13">
        <v>0</v>
      </c>
      <c r="AT5" s="13">
        <v>12</v>
      </c>
      <c r="AU5" s="13">
        <v>77.599999999999994</v>
      </c>
      <c r="AV5" s="13">
        <v>0</v>
      </c>
      <c r="AW5" s="13">
        <v>0</v>
      </c>
      <c r="AX5" s="13">
        <v>52</v>
      </c>
      <c r="AY5" s="13">
        <v>11.1</v>
      </c>
      <c r="AZ5" s="13">
        <v>0</v>
      </c>
      <c r="BA5" s="13">
        <v>0</v>
      </c>
      <c r="BB5" s="13">
        <v>1</v>
      </c>
      <c r="BC5" s="13">
        <v>1.1499999999999999</v>
      </c>
      <c r="BD5" s="13">
        <v>518</v>
      </c>
      <c r="BE5" s="13">
        <v>78.42</v>
      </c>
      <c r="BF5" s="13">
        <v>2005</v>
      </c>
      <c r="BG5" s="13">
        <v>3564.38</v>
      </c>
      <c r="BH5" s="11">
        <v>411046</v>
      </c>
      <c r="BI5" s="37" t="s">
        <v>86</v>
      </c>
      <c r="BJ5" s="12"/>
      <c r="BK5" s="11" t="s">
        <v>70</v>
      </c>
      <c r="BL5" s="14"/>
    </row>
    <row r="6" spans="1:64" s="69" customFormat="1" x14ac:dyDescent="0.3">
      <c r="A6" s="67">
        <v>411093</v>
      </c>
      <c r="B6" s="67" t="s">
        <v>83</v>
      </c>
      <c r="C6" s="67"/>
      <c r="D6" s="67" t="s">
        <v>70</v>
      </c>
      <c r="E6" s="67">
        <v>712</v>
      </c>
      <c r="F6" s="67">
        <v>3277</v>
      </c>
      <c r="G6" s="67">
        <v>35</v>
      </c>
      <c r="H6" s="67">
        <v>97</v>
      </c>
      <c r="I6" s="67">
        <v>242.21</v>
      </c>
      <c r="J6" s="67">
        <v>2</v>
      </c>
      <c r="K6" s="67">
        <v>1</v>
      </c>
      <c r="L6" s="67">
        <v>109</v>
      </c>
      <c r="M6" s="67">
        <v>63.35</v>
      </c>
      <c r="N6" s="67">
        <v>13</v>
      </c>
      <c r="O6" s="67">
        <v>11.22</v>
      </c>
      <c r="P6" s="67">
        <v>14</v>
      </c>
      <c r="Q6" s="67">
        <v>5.6</v>
      </c>
      <c r="R6" s="67">
        <v>0</v>
      </c>
      <c r="S6" s="67">
        <v>0</v>
      </c>
      <c r="T6" s="67">
        <v>15</v>
      </c>
      <c r="U6" s="67">
        <v>14.76</v>
      </c>
      <c r="V6" s="67">
        <v>26</v>
      </c>
      <c r="W6" s="67">
        <v>12.9</v>
      </c>
      <c r="X6" s="67">
        <v>18</v>
      </c>
      <c r="Y6" s="67">
        <v>50.28</v>
      </c>
      <c r="Z6" s="67">
        <v>33</v>
      </c>
      <c r="AA6" s="67">
        <v>83.5</v>
      </c>
      <c r="AB6" s="67">
        <v>8</v>
      </c>
      <c r="AC6" s="67">
        <v>75.430000000000007</v>
      </c>
      <c r="AD6" s="67">
        <v>1</v>
      </c>
      <c r="AE6" s="67">
        <v>0.5</v>
      </c>
      <c r="AF6" s="67">
        <v>2</v>
      </c>
      <c r="AG6" s="67">
        <v>1.2</v>
      </c>
      <c r="AH6" s="67">
        <v>2</v>
      </c>
      <c r="AI6" s="67">
        <v>1.6</v>
      </c>
      <c r="AJ6" s="67">
        <v>1</v>
      </c>
      <c r="AK6" s="67">
        <v>0.77</v>
      </c>
      <c r="AL6" s="67">
        <v>0</v>
      </c>
      <c r="AM6" s="67">
        <v>0</v>
      </c>
      <c r="AN6" s="67">
        <v>10</v>
      </c>
      <c r="AO6" s="67">
        <v>23.5</v>
      </c>
      <c r="AP6" s="67">
        <v>0</v>
      </c>
      <c r="AQ6" s="67">
        <v>0</v>
      </c>
      <c r="AR6" s="67">
        <v>0</v>
      </c>
      <c r="AS6" s="67">
        <v>0</v>
      </c>
      <c r="AT6" s="67">
        <v>2</v>
      </c>
      <c r="AU6" s="67">
        <v>9</v>
      </c>
      <c r="AV6" s="67">
        <v>0</v>
      </c>
      <c r="AW6" s="67">
        <v>0</v>
      </c>
      <c r="AX6" s="67">
        <v>49</v>
      </c>
      <c r="AY6" s="67">
        <v>8.65</v>
      </c>
      <c r="AZ6" s="67">
        <v>0</v>
      </c>
      <c r="BA6" s="67">
        <v>0</v>
      </c>
      <c r="BB6" s="67">
        <v>2</v>
      </c>
      <c r="BC6" s="67">
        <v>1.93</v>
      </c>
      <c r="BD6" s="67">
        <v>63</v>
      </c>
      <c r="BE6" s="67">
        <v>11.71</v>
      </c>
      <c r="BF6" s="67">
        <v>467</v>
      </c>
      <c r="BG6" s="67">
        <v>619.11</v>
      </c>
      <c r="BH6" s="67">
        <v>411093</v>
      </c>
      <c r="BI6" s="67" t="s">
        <v>83</v>
      </c>
      <c r="BJ6" s="67"/>
      <c r="BK6" s="67" t="s">
        <v>70</v>
      </c>
      <c r="BL6" s="68"/>
    </row>
    <row r="7" spans="1:64" s="5" customFormat="1" x14ac:dyDescent="0.3">
      <c r="A7" s="15">
        <v>411093</v>
      </c>
      <c r="B7" s="36" t="s">
        <v>84</v>
      </c>
      <c r="C7" s="16"/>
      <c r="D7" s="15" t="s">
        <v>70</v>
      </c>
      <c r="E7" s="17">
        <v>635</v>
      </c>
      <c r="F7" s="17">
        <v>2943</v>
      </c>
      <c r="G7" s="17">
        <v>27</v>
      </c>
      <c r="H7" s="17">
        <v>45</v>
      </c>
      <c r="I7" s="17">
        <v>110.92</v>
      </c>
      <c r="J7" s="17">
        <v>3</v>
      </c>
      <c r="K7" s="17">
        <v>3.6</v>
      </c>
      <c r="L7" s="17">
        <v>97</v>
      </c>
      <c r="M7" s="17">
        <v>60.8</v>
      </c>
      <c r="N7" s="17">
        <v>23</v>
      </c>
      <c r="O7" s="17">
        <v>22</v>
      </c>
      <c r="P7" s="17">
        <v>5</v>
      </c>
      <c r="Q7" s="17">
        <v>2.7</v>
      </c>
      <c r="R7" s="17">
        <v>1</v>
      </c>
      <c r="S7" s="17">
        <v>6.3</v>
      </c>
      <c r="T7" s="17">
        <v>20</v>
      </c>
      <c r="U7" s="17">
        <v>24.73</v>
      </c>
      <c r="V7" s="17">
        <v>2</v>
      </c>
      <c r="W7" s="17">
        <v>3</v>
      </c>
      <c r="X7" s="17">
        <v>34</v>
      </c>
      <c r="Y7" s="17">
        <v>85.57</v>
      </c>
      <c r="Z7" s="17">
        <v>61</v>
      </c>
      <c r="AA7" s="17">
        <v>119.27</v>
      </c>
      <c r="AB7" s="17">
        <v>13</v>
      </c>
      <c r="AC7" s="17">
        <v>96.4</v>
      </c>
      <c r="AD7" s="17">
        <v>0</v>
      </c>
      <c r="AE7" s="17">
        <v>0</v>
      </c>
      <c r="AF7" s="17">
        <v>1</v>
      </c>
      <c r="AG7" s="17">
        <v>0.3</v>
      </c>
      <c r="AH7" s="17">
        <v>11</v>
      </c>
      <c r="AI7" s="17">
        <v>6.2</v>
      </c>
      <c r="AJ7" s="17">
        <v>0</v>
      </c>
      <c r="AK7" s="17">
        <v>0</v>
      </c>
      <c r="AL7" s="17">
        <v>0</v>
      </c>
      <c r="AM7" s="17">
        <v>0</v>
      </c>
      <c r="AN7" s="17">
        <v>15</v>
      </c>
      <c r="AO7" s="17">
        <v>32.1</v>
      </c>
      <c r="AP7" s="17">
        <v>0</v>
      </c>
      <c r="AQ7" s="17">
        <v>0</v>
      </c>
      <c r="AR7" s="17">
        <v>0</v>
      </c>
      <c r="AS7" s="17">
        <v>0</v>
      </c>
      <c r="AT7" s="17">
        <v>1</v>
      </c>
      <c r="AU7" s="17">
        <v>9</v>
      </c>
      <c r="AV7" s="17">
        <v>0</v>
      </c>
      <c r="AW7" s="17">
        <v>0</v>
      </c>
      <c r="AX7" s="17">
        <v>91</v>
      </c>
      <c r="AY7" s="17">
        <v>19.100000000000001</v>
      </c>
      <c r="AZ7" s="17">
        <v>0</v>
      </c>
      <c r="BA7" s="17">
        <v>0</v>
      </c>
      <c r="BB7" s="17">
        <v>0</v>
      </c>
      <c r="BC7" s="17">
        <v>0</v>
      </c>
      <c r="BD7" s="17">
        <v>69</v>
      </c>
      <c r="BE7" s="17">
        <v>27.2</v>
      </c>
      <c r="BF7" s="17">
        <v>492</v>
      </c>
      <c r="BG7" s="17">
        <v>629.19000000000005</v>
      </c>
      <c r="BH7" s="15">
        <v>411093</v>
      </c>
      <c r="BI7" s="36" t="s">
        <v>84</v>
      </c>
      <c r="BJ7" s="16"/>
      <c r="BK7" s="15" t="s">
        <v>70</v>
      </c>
      <c r="BL7" s="18"/>
    </row>
    <row r="8" spans="1:64" s="79" customFormat="1" x14ac:dyDescent="0.3">
      <c r="A8" s="73">
        <v>411168</v>
      </c>
      <c r="B8" s="74" t="s">
        <v>87</v>
      </c>
      <c r="C8" s="75"/>
      <c r="D8" s="76" t="s">
        <v>76</v>
      </c>
      <c r="E8" s="77">
        <f>SUM(E12:E15)</f>
        <v>763</v>
      </c>
      <c r="F8" s="77">
        <f>SUM(F12:F15)</f>
        <v>4757</v>
      </c>
      <c r="G8" s="77">
        <f t="shared" ref="G8:BG8" si="0">SUM(G12:G15)</f>
        <v>163</v>
      </c>
      <c r="H8" s="77">
        <f t="shared" si="0"/>
        <v>1129</v>
      </c>
      <c r="I8" s="77">
        <f t="shared" si="0"/>
        <v>2714.2999999999997</v>
      </c>
      <c r="J8" s="77">
        <f t="shared" si="0"/>
        <v>17</v>
      </c>
      <c r="K8" s="77">
        <f t="shared" si="0"/>
        <v>8.68</v>
      </c>
      <c r="L8" s="77">
        <f t="shared" si="0"/>
        <v>81</v>
      </c>
      <c r="M8" s="77">
        <f t="shared" si="0"/>
        <v>45.220000000000006</v>
      </c>
      <c r="N8" s="77">
        <f t="shared" si="0"/>
        <v>0</v>
      </c>
      <c r="O8" s="77">
        <f t="shared" si="0"/>
        <v>0</v>
      </c>
      <c r="P8" s="77">
        <f t="shared" si="0"/>
        <v>1</v>
      </c>
      <c r="Q8" s="77">
        <f t="shared" si="0"/>
        <v>0.3</v>
      </c>
      <c r="R8" s="77">
        <f t="shared" si="0"/>
        <v>0</v>
      </c>
      <c r="S8" s="77">
        <f t="shared" si="0"/>
        <v>0</v>
      </c>
      <c r="T8" s="77">
        <f t="shared" si="0"/>
        <v>0</v>
      </c>
      <c r="U8" s="77">
        <f t="shared" si="0"/>
        <v>0</v>
      </c>
      <c r="V8" s="77">
        <f t="shared" si="0"/>
        <v>0</v>
      </c>
      <c r="W8" s="77">
        <f t="shared" si="0"/>
        <v>0</v>
      </c>
      <c r="X8" s="77">
        <f t="shared" si="0"/>
        <v>27</v>
      </c>
      <c r="Y8" s="77">
        <f t="shared" si="0"/>
        <v>66.47</v>
      </c>
      <c r="Z8" s="77">
        <f t="shared" si="0"/>
        <v>43</v>
      </c>
      <c r="AA8" s="77">
        <f t="shared" si="0"/>
        <v>111.82</v>
      </c>
      <c r="AB8" s="77">
        <f t="shared" si="0"/>
        <v>8</v>
      </c>
      <c r="AC8" s="77">
        <f t="shared" si="0"/>
        <v>51.6</v>
      </c>
      <c r="AD8" s="77">
        <f t="shared" si="0"/>
        <v>7</v>
      </c>
      <c r="AE8" s="77">
        <f t="shared" si="0"/>
        <v>7.56</v>
      </c>
      <c r="AF8" s="77">
        <f t="shared" si="0"/>
        <v>0</v>
      </c>
      <c r="AG8" s="77">
        <f t="shared" si="0"/>
        <v>0</v>
      </c>
      <c r="AH8" s="77">
        <f t="shared" si="0"/>
        <v>0</v>
      </c>
      <c r="AI8" s="77">
        <f t="shared" si="0"/>
        <v>0</v>
      </c>
      <c r="AJ8" s="77">
        <f t="shared" si="0"/>
        <v>0</v>
      </c>
      <c r="AK8" s="77">
        <f t="shared" si="0"/>
        <v>0</v>
      </c>
      <c r="AL8" s="77">
        <f t="shared" si="0"/>
        <v>0</v>
      </c>
      <c r="AM8" s="77">
        <f t="shared" si="0"/>
        <v>0</v>
      </c>
      <c r="AN8" s="77">
        <f t="shared" si="0"/>
        <v>6</v>
      </c>
      <c r="AO8" s="77">
        <f t="shared" si="0"/>
        <v>10.5</v>
      </c>
      <c r="AP8" s="77">
        <f t="shared" si="0"/>
        <v>0</v>
      </c>
      <c r="AQ8" s="77">
        <f t="shared" si="0"/>
        <v>0</v>
      </c>
      <c r="AR8" s="77">
        <f t="shared" si="0"/>
        <v>0</v>
      </c>
      <c r="AS8" s="77">
        <f t="shared" si="0"/>
        <v>0</v>
      </c>
      <c r="AT8" s="77">
        <f t="shared" si="0"/>
        <v>20</v>
      </c>
      <c r="AU8" s="77">
        <f t="shared" si="0"/>
        <v>104.55</v>
      </c>
      <c r="AV8" s="77">
        <f t="shared" si="0"/>
        <v>0</v>
      </c>
      <c r="AW8" s="77">
        <f t="shared" si="0"/>
        <v>0</v>
      </c>
      <c r="AX8" s="77">
        <f t="shared" si="0"/>
        <v>108</v>
      </c>
      <c r="AY8" s="77">
        <f t="shared" si="0"/>
        <v>15.65</v>
      </c>
      <c r="AZ8" s="77">
        <f t="shared" si="0"/>
        <v>1</v>
      </c>
      <c r="BA8" s="77">
        <f t="shared" si="0"/>
        <v>0.9</v>
      </c>
      <c r="BB8" s="77">
        <f t="shared" si="0"/>
        <v>0</v>
      </c>
      <c r="BC8" s="77">
        <f t="shared" si="0"/>
        <v>0</v>
      </c>
      <c r="BD8" s="77">
        <f t="shared" si="0"/>
        <v>295</v>
      </c>
      <c r="BE8" s="77">
        <f t="shared" si="0"/>
        <v>17.400000000000002</v>
      </c>
      <c r="BF8" s="77">
        <f t="shared" si="0"/>
        <v>1743</v>
      </c>
      <c r="BG8" s="77">
        <f t="shared" si="0"/>
        <v>3154.95</v>
      </c>
      <c r="BH8" s="73">
        <v>411168</v>
      </c>
      <c r="BI8" s="74" t="s">
        <v>87</v>
      </c>
      <c r="BJ8" s="75"/>
      <c r="BK8" s="76" t="s">
        <v>76</v>
      </c>
      <c r="BL8" s="78"/>
    </row>
    <row r="9" spans="1:64" s="6" customFormat="1" x14ac:dyDescent="0.3">
      <c r="A9" s="19">
        <v>411168</v>
      </c>
      <c r="B9" s="53" t="s">
        <v>88</v>
      </c>
      <c r="C9" s="20"/>
      <c r="D9" s="21" t="s">
        <v>76</v>
      </c>
      <c r="E9" s="22">
        <f>SUM(E16:E19)</f>
        <v>701</v>
      </c>
      <c r="F9" s="22">
        <f>SUM(F16:F19)</f>
        <v>3845</v>
      </c>
      <c r="G9" s="22">
        <f t="shared" ref="G9:BG9" si="1">SUM(G16:G19)</f>
        <v>56</v>
      </c>
      <c r="H9" s="22">
        <f t="shared" si="1"/>
        <v>1107</v>
      </c>
      <c r="I9" s="22">
        <f t="shared" si="1"/>
        <v>2586.75</v>
      </c>
      <c r="J9" s="22">
        <f t="shared" si="1"/>
        <v>38</v>
      </c>
      <c r="K9" s="22">
        <f t="shared" si="1"/>
        <v>17.049999999999997</v>
      </c>
      <c r="L9" s="22">
        <f t="shared" si="1"/>
        <v>15</v>
      </c>
      <c r="M9" s="22">
        <f t="shared" si="1"/>
        <v>9</v>
      </c>
      <c r="N9" s="22">
        <f t="shared" si="1"/>
        <v>1</v>
      </c>
      <c r="O9" s="22">
        <f t="shared" si="1"/>
        <v>9.6999999999999993</v>
      </c>
      <c r="P9" s="22">
        <f t="shared" si="1"/>
        <v>6</v>
      </c>
      <c r="Q9" s="22">
        <f t="shared" si="1"/>
        <v>2.6</v>
      </c>
      <c r="R9" s="22">
        <f t="shared" si="1"/>
        <v>0</v>
      </c>
      <c r="S9" s="22">
        <f t="shared" si="1"/>
        <v>0</v>
      </c>
      <c r="T9" s="22">
        <f t="shared" si="1"/>
        <v>1</v>
      </c>
      <c r="U9" s="22">
        <f t="shared" si="1"/>
        <v>0.9</v>
      </c>
      <c r="V9" s="22">
        <f t="shared" si="1"/>
        <v>0</v>
      </c>
      <c r="W9" s="22">
        <f t="shared" si="1"/>
        <v>0</v>
      </c>
      <c r="X9" s="22">
        <f t="shared" si="1"/>
        <v>31</v>
      </c>
      <c r="Y9" s="22">
        <f t="shared" si="1"/>
        <v>67.650000000000006</v>
      </c>
      <c r="Z9" s="22">
        <f t="shared" si="1"/>
        <v>29</v>
      </c>
      <c r="AA9" s="22">
        <f t="shared" si="1"/>
        <v>73.86</v>
      </c>
      <c r="AB9" s="22">
        <f t="shared" si="1"/>
        <v>22</v>
      </c>
      <c r="AC9" s="22">
        <f t="shared" si="1"/>
        <v>158.05000000000001</v>
      </c>
      <c r="AD9" s="22">
        <f t="shared" si="1"/>
        <v>1</v>
      </c>
      <c r="AE9" s="22">
        <f t="shared" si="1"/>
        <v>1.5</v>
      </c>
      <c r="AF9" s="22">
        <f t="shared" si="1"/>
        <v>0</v>
      </c>
      <c r="AG9" s="22">
        <f t="shared" si="1"/>
        <v>0</v>
      </c>
      <c r="AH9" s="22">
        <f t="shared" si="1"/>
        <v>0</v>
      </c>
      <c r="AI9" s="22">
        <f t="shared" si="1"/>
        <v>0</v>
      </c>
      <c r="AJ9" s="22">
        <f t="shared" si="1"/>
        <v>0</v>
      </c>
      <c r="AK9" s="22">
        <f t="shared" si="1"/>
        <v>0</v>
      </c>
      <c r="AL9" s="22">
        <f t="shared" si="1"/>
        <v>0</v>
      </c>
      <c r="AM9" s="22">
        <f t="shared" si="1"/>
        <v>0</v>
      </c>
      <c r="AN9" s="22">
        <f t="shared" si="1"/>
        <v>0</v>
      </c>
      <c r="AO9" s="22">
        <f t="shared" si="1"/>
        <v>0</v>
      </c>
      <c r="AP9" s="22">
        <f t="shared" si="1"/>
        <v>0</v>
      </c>
      <c r="AQ9" s="22">
        <f t="shared" si="1"/>
        <v>0</v>
      </c>
      <c r="AR9" s="22">
        <f t="shared" si="1"/>
        <v>0</v>
      </c>
      <c r="AS9" s="22">
        <f t="shared" si="1"/>
        <v>0</v>
      </c>
      <c r="AT9" s="22">
        <f t="shared" si="1"/>
        <v>30</v>
      </c>
      <c r="AU9" s="22">
        <f t="shared" si="1"/>
        <v>148.19999999999999</v>
      </c>
      <c r="AV9" s="22">
        <f t="shared" si="1"/>
        <v>0</v>
      </c>
      <c r="AW9" s="22">
        <f t="shared" si="1"/>
        <v>0</v>
      </c>
      <c r="AX9" s="22">
        <f t="shared" si="1"/>
        <v>48</v>
      </c>
      <c r="AY9" s="22">
        <f t="shared" si="1"/>
        <v>10.95</v>
      </c>
      <c r="AZ9" s="22">
        <f t="shared" si="1"/>
        <v>0</v>
      </c>
      <c r="BA9" s="22">
        <f t="shared" si="1"/>
        <v>0</v>
      </c>
      <c r="BB9" s="22">
        <f t="shared" si="1"/>
        <v>0</v>
      </c>
      <c r="BC9" s="22">
        <f t="shared" si="1"/>
        <v>0</v>
      </c>
      <c r="BD9" s="22">
        <f t="shared" si="1"/>
        <v>206</v>
      </c>
      <c r="BE9" s="22">
        <f t="shared" si="1"/>
        <v>19.700000000000003</v>
      </c>
      <c r="BF9" s="22">
        <f t="shared" si="1"/>
        <v>1535</v>
      </c>
      <c r="BG9" s="22">
        <f t="shared" si="1"/>
        <v>3105.91</v>
      </c>
      <c r="BH9" s="19">
        <v>411168</v>
      </c>
      <c r="BI9" s="53" t="s">
        <v>88</v>
      </c>
      <c r="BJ9" s="20"/>
      <c r="BK9" s="21" t="s">
        <v>76</v>
      </c>
      <c r="BL9" s="23"/>
    </row>
    <row r="10" spans="1:64" s="51" customFormat="1" x14ac:dyDescent="0.3">
      <c r="A10" s="48">
        <v>411167</v>
      </c>
      <c r="B10" s="70" t="s">
        <v>89</v>
      </c>
      <c r="C10" s="49"/>
      <c r="D10" s="71" t="s">
        <v>76</v>
      </c>
      <c r="E10" s="72">
        <f>SUM(E20:E27)</f>
        <v>4725</v>
      </c>
      <c r="F10" s="72">
        <f t="shared" ref="F10:BG10" si="2">SUM(F20:F27)</f>
        <v>28690</v>
      </c>
      <c r="G10" s="72">
        <f t="shared" si="2"/>
        <v>712</v>
      </c>
      <c r="H10" s="72">
        <f t="shared" si="2"/>
        <v>3925</v>
      </c>
      <c r="I10" s="72">
        <f t="shared" si="2"/>
        <v>10385.380000000001</v>
      </c>
      <c r="J10" s="72">
        <f t="shared" si="2"/>
        <v>30</v>
      </c>
      <c r="K10" s="72">
        <f t="shared" si="2"/>
        <v>20.98</v>
      </c>
      <c r="L10" s="72">
        <f t="shared" si="2"/>
        <v>284</v>
      </c>
      <c r="M10" s="72">
        <f t="shared" si="2"/>
        <v>175.27999999999997</v>
      </c>
      <c r="N10" s="72">
        <f t="shared" si="2"/>
        <v>29</v>
      </c>
      <c r="O10" s="72">
        <f t="shared" si="2"/>
        <v>29.82</v>
      </c>
      <c r="P10" s="72">
        <f t="shared" si="2"/>
        <v>40</v>
      </c>
      <c r="Q10" s="72">
        <f t="shared" si="2"/>
        <v>12.8</v>
      </c>
      <c r="R10" s="72">
        <f t="shared" si="2"/>
        <v>1</v>
      </c>
      <c r="S10" s="72">
        <f t="shared" si="2"/>
        <v>1.5</v>
      </c>
      <c r="T10" s="72">
        <f t="shared" si="2"/>
        <v>0</v>
      </c>
      <c r="U10" s="72">
        <f t="shared" si="2"/>
        <v>0</v>
      </c>
      <c r="V10" s="72">
        <f t="shared" si="2"/>
        <v>1</v>
      </c>
      <c r="W10" s="72">
        <f t="shared" si="2"/>
        <v>1.68</v>
      </c>
      <c r="X10" s="72">
        <f t="shared" si="2"/>
        <v>164</v>
      </c>
      <c r="Y10" s="72">
        <f t="shared" si="2"/>
        <v>443.43999999999994</v>
      </c>
      <c r="Z10" s="72">
        <f t="shared" si="2"/>
        <v>106</v>
      </c>
      <c r="AA10" s="72">
        <f t="shared" si="2"/>
        <v>240.93999999999997</v>
      </c>
      <c r="AB10" s="72">
        <f t="shared" si="2"/>
        <v>68</v>
      </c>
      <c r="AC10" s="72">
        <f t="shared" si="2"/>
        <v>941.12</v>
      </c>
      <c r="AD10" s="72">
        <f t="shared" si="2"/>
        <v>38</v>
      </c>
      <c r="AE10" s="72">
        <f t="shared" si="2"/>
        <v>36.769999999999996</v>
      </c>
      <c r="AF10" s="72">
        <f t="shared" si="2"/>
        <v>0</v>
      </c>
      <c r="AG10" s="72">
        <f t="shared" si="2"/>
        <v>0</v>
      </c>
      <c r="AH10" s="72">
        <f t="shared" si="2"/>
        <v>1</v>
      </c>
      <c r="AI10" s="72">
        <f t="shared" si="2"/>
        <v>0.3</v>
      </c>
      <c r="AJ10" s="72">
        <f t="shared" si="2"/>
        <v>0</v>
      </c>
      <c r="AK10" s="72">
        <f t="shared" si="2"/>
        <v>0</v>
      </c>
      <c r="AL10" s="72">
        <f t="shared" si="2"/>
        <v>0</v>
      </c>
      <c r="AM10" s="72">
        <f t="shared" si="2"/>
        <v>0</v>
      </c>
      <c r="AN10" s="72">
        <f t="shared" si="2"/>
        <v>9</v>
      </c>
      <c r="AO10" s="72">
        <f t="shared" si="2"/>
        <v>23.199999999999996</v>
      </c>
      <c r="AP10" s="72">
        <f t="shared" si="2"/>
        <v>0</v>
      </c>
      <c r="AQ10" s="72">
        <f t="shared" si="2"/>
        <v>0</v>
      </c>
      <c r="AR10" s="72">
        <f t="shared" si="2"/>
        <v>0</v>
      </c>
      <c r="AS10" s="72">
        <f t="shared" si="2"/>
        <v>0</v>
      </c>
      <c r="AT10" s="72">
        <f t="shared" si="2"/>
        <v>30</v>
      </c>
      <c r="AU10" s="72">
        <f t="shared" si="2"/>
        <v>222.19</v>
      </c>
      <c r="AV10" s="72">
        <f t="shared" si="2"/>
        <v>0</v>
      </c>
      <c r="AW10" s="72">
        <f t="shared" si="2"/>
        <v>0</v>
      </c>
      <c r="AX10" s="72">
        <f t="shared" si="2"/>
        <v>150</v>
      </c>
      <c r="AY10" s="72">
        <f t="shared" si="2"/>
        <v>307.44</v>
      </c>
      <c r="AZ10" s="72">
        <f t="shared" si="2"/>
        <v>0</v>
      </c>
      <c r="BA10" s="72">
        <f t="shared" si="2"/>
        <v>0</v>
      </c>
      <c r="BB10" s="72">
        <f t="shared" si="2"/>
        <v>2</v>
      </c>
      <c r="BC10" s="72">
        <f t="shared" si="2"/>
        <v>4.2</v>
      </c>
      <c r="BD10" s="72">
        <f t="shared" si="2"/>
        <v>1794</v>
      </c>
      <c r="BE10" s="72">
        <f t="shared" si="2"/>
        <v>167.29999999999998</v>
      </c>
      <c r="BF10" s="72">
        <f t="shared" si="2"/>
        <v>6672</v>
      </c>
      <c r="BG10" s="72">
        <f t="shared" si="2"/>
        <v>13014.34</v>
      </c>
      <c r="BH10" s="48">
        <v>411167</v>
      </c>
      <c r="BI10" s="70" t="s">
        <v>89</v>
      </c>
      <c r="BJ10" s="49"/>
      <c r="BK10" s="71" t="s">
        <v>76</v>
      </c>
      <c r="BL10" s="50"/>
    </row>
    <row r="11" spans="1:64" s="3" customFormat="1" x14ac:dyDescent="0.3">
      <c r="A11" s="24">
        <v>411167</v>
      </c>
      <c r="B11" s="52" t="s">
        <v>90</v>
      </c>
      <c r="C11" s="25"/>
      <c r="D11" s="26" t="s">
        <v>76</v>
      </c>
      <c r="E11" s="27">
        <f>SUM(E28:E35)</f>
        <v>4420</v>
      </c>
      <c r="F11" s="27">
        <f>SUM(F28:F35)</f>
        <v>28196</v>
      </c>
      <c r="G11" s="27">
        <f t="shared" ref="G11:BG11" si="3">SUM(G28:G35)</f>
        <v>673</v>
      </c>
      <c r="H11" s="27">
        <f t="shared" si="3"/>
        <v>4000</v>
      </c>
      <c r="I11" s="27">
        <f t="shared" si="3"/>
        <v>10745.31</v>
      </c>
      <c r="J11" s="27">
        <f t="shared" si="3"/>
        <v>40</v>
      </c>
      <c r="K11" s="27">
        <f t="shared" si="3"/>
        <v>31.42</v>
      </c>
      <c r="L11" s="27">
        <f t="shared" si="3"/>
        <v>399</v>
      </c>
      <c r="M11" s="27">
        <f t="shared" si="3"/>
        <v>283.17</v>
      </c>
      <c r="N11" s="27">
        <f t="shared" si="3"/>
        <v>25</v>
      </c>
      <c r="O11" s="27">
        <f t="shared" si="3"/>
        <v>25.15</v>
      </c>
      <c r="P11" s="27">
        <f t="shared" si="3"/>
        <v>89</v>
      </c>
      <c r="Q11" s="27">
        <f t="shared" si="3"/>
        <v>30.6</v>
      </c>
      <c r="R11" s="27">
        <f t="shared" si="3"/>
        <v>1</v>
      </c>
      <c r="S11" s="27">
        <f t="shared" si="3"/>
        <v>1.1000000000000001</v>
      </c>
      <c r="T11" s="27">
        <f t="shared" si="3"/>
        <v>0</v>
      </c>
      <c r="U11" s="27">
        <f t="shared" si="3"/>
        <v>0</v>
      </c>
      <c r="V11" s="27">
        <f t="shared" si="3"/>
        <v>3</v>
      </c>
      <c r="W11" s="27">
        <f t="shared" si="3"/>
        <v>3.7</v>
      </c>
      <c r="X11" s="27">
        <f t="shared" si="3"/>
        <v>293</v>
      </c>
      <c r="Y11" s="27">
        <f t="shared" si="3"/>
        <v>717.37000000000012</v>
      </c>
      <c r="Z11" s="27">
        <f t="shared" si="3"/>
        <v>153</v>
      </c>
      <c r="AA11" s="27">
        <f t="shared" si="3"/>
        <v>361.75000000000006</v>
      </c>
      <c r="AB11" s="27">
        <f t="shared" si="3"/>
        <v>71</v>
      </c>
      <c r="AC11" s="27">
        <f t="shared" si="3"/>
        <v>743.25</v>
      </c>
      <c r="AD11" s="27">
        <f t="shared" si="3"/>
        <v>55</v>
      </c>
      <c r="AE11" s="27">
        <f t="shared" si="3"/>
        <v>49.349999999999994</v>
      </c>
      <c r="AF11" s="27">
        <f t="shared" si="3"/>
        <v>1</v>
      </c>
      <c r="AG11" s="27">
        <f t="shared" si="3"/>
        <v>1.1000000000000001</v>
      </c>
      <c r="AH11" s="27">
        <f t="shared" si="3"/>
        <v>4</v>
      </c>
      <c r="AI11" s="27">
        <f t="shared" si="3"/>
        <v>1.6</v>
      </c>
      <c r="AJ11" s="27">
        <f t="shared" si="3"/>
        <v>0</v>
      </c>
      <c r="AK11" s="27">
        <f t="shared" si="3"/>
        <v>0</v>
      </c>
      <c r="AL11" s="27">
        <f t="shared" si="3"/>
        <v>0</v>
      </c>
      <c r="AM11" s="27">
        <f t="shared" si="3"/>
        <v>0</v>
      </c>
      <c r="AN11" s="27">
        <f t="shared" si="3"/>
        <v>17</v>
      </c>
      <c r="AO11" s="27">
        <f t="shared" si="3"/>
        <v>36.4</v>
      </c>
      <c r="AP11" s="27">
        <f t="shared" si="3"/>
        <v>0</v>
      </c>
      <c r="AQ11" s="27">
        <f t="shared" si="3"/>
        <v>0</v>
      </c>
      <c r="AR11" s="27">
        <f t="shared" si="3"/>
        <v>0</v>
      </c>
      <c r="AS11" s="27">
        <f t="shared" si="3"/>
        <v>0</v>
      </c>
      <c r="AT11" s="27">
        <f t="shared" si="3"/>
        <v>36</v>
      </c>
      <c r="AU11" s="27">
        <f t="shared" si="3"/>
        <v>194.6</v>
      </c>
      <c r="AV11" s="27">
        <f t="shared" si="3"/>
        <v>0</v>
      </c>
      <c r="AW11" s="27">
        <f t="shared" si="3"/>
        <v>0</v>
      </c>
      <c r="AX11" s="27">
        <f t="shared" si="3"/>
        <v>206</v>
      </c>
      <c r="AY11" s="27">
        <f t="shared" si="3"/>
        <v>119.2</v>
      </c>
      <c r="AZ11" s="27">
        <f t="shared" si="3"/>
        <v>0</v>
      </c>
      <c r="BA11" s="27">
        <f t="shared" si="3"/>
        <v>0</v>
      </c>
      <c r="BB11" s="27">
        <f t="shared" si="3"/>
        <v>0</v>
      </c>
      <c r="BC11" s="27">
        <f t="shared" si="3"/>
        <v>0</v>
      </c>
      <c r="BD11" s="27">
        <f t="shared" si="3"/>
        <v>3188</v>
      </c>
      <c r="BE11" s="27">
        <f t="shared" si="3"/>
        <v>312.82</v>
      </c>
      <c r="BF11" s="27">
        <f t="shared" si="3"/>
        <v>8581</v>
      </c>
      <c r="BG11" s="27">
        <f t="shared" si="3"/>
        <v>13657.889999999998</v>
      </c>
      <c r="BH11" s="24">
        <v>411167</v>
      </c>
      <c r="BI11" s="52" t="s">
        <v>90</v>
      </c>
      <c r="BJ11" s="25"/>
      <c r="BK11" s="26" t="s">
        <v>76</v>
      </c>
      <c r="BL11" s="28"/>
    </row>
    <row r="12" spans="1:64" s="45" customFormat="1" ht="15.6" customHeight="1" x14ac:dyDescent="0.3">
      <c r="A12" s="38">
        <v>411168</v>
      </c>
      <c r="B12" s="54" t="s">
        <v>91</v>
      </c>
      <c r="C12" s="39" t="s">
        <v>79</v>
      </c>
      <c r="D12" s="40" t="s">
        <v>62</v>
      </c>
      <c r="E12" s="41">
        <v>315</v>
      </c>
      <c r="F12" s="41">
        <v>1374</v>
      </c>
      <c r="G12" s="41">
        <v>29</v>
      </c>
      <c r="H12" s="41">
        <v>275</v>
      </c>
      <c r="I12" s="41">
        <v>668.97</v>
      </c>
      <c r="J12" s="41">
        <v>7</v>
      </c>
      <c r="K12" s="41">
        <v>4.79</v>
      </c>
      <c r="L12" s="41">
        <v>23</v>
      </c>
      <c r="M12" s="41">
        <v>11.05</v>
      </c>
      <c r="N12" s="41">
        <v>0</v>
      </c>
      <c r="O12" s="41">
        <v>0</v>
      </c>
      <c r="P12" s="41">
        <v>0</v>
      </c>
      <c r="Q12" s="41">
        <v>0</v>
      </c>
      <c r="R12" s="41">
        <v>0</v>
      </c>
      <c r="S12" s="41">
        <v>0</v>
      </c>
      <c r="T12" s="41">
        <v>0</v>
      </c>
      <c r="U12" s="41">
        <v>0</v>
      </c>
      <c r="V12" s="41">
        <v>0</v>
      </c>
      <c r="W12" s="41">
        <v>0</v>
      </c>
      <c r="X12" s="41">
        <v>11</v>
      </c>
      <c r="Y12" s="41">
        <v>23</v>
      </c>
      <c r="Z12" s="41">
        <v>7</v>
      </c>
      <c r="AA12" s="41">
        <v>19.7</v>
      </c>
      <c r="AB12" s="41">
        <v>1</v>
      </c>
      <c r="AC12" s="41">
        <v>5.2</v>
      </c>
      <c r="AD12" s="41">
        <v>5</v>
      </c>
      <c r="AE12" s="41">
        <v>4.5599999999999996</v>
      </c>
      <c r="AF12" s="41">
        <v>0</v>
      </c>
      <c r="AG12" s="41">
        <v>0</v>
      </c>
      <c r="AH12" s="41">
        <v>0</v>
      </c>
      <c r="AI12" s="41">
        <v>0</v>
      </c>
      <c r="AJ12" s="41">
        <v>0</v>
      </c>
      <c r="AK12" s="41">
        <v>0</v>
      </c>
      <c r="AL12" s="41">
        <v>0</v>
      </c>
      <c r="AM12" s="41">
        <v>0</v>
      </c>
      <c r="AN12" s="41">
        <v>2</v>
      </c>
      <c r="AO12" s="41">
        <v>2.5</v>
      </c>
      <c r="AP12" s="41">
        <v>0</v>
      </c>
      <c r="AQ12" s="41">
        <v>0</v>
      </c>
      <c r="AR12" s="41">
        <v>0</v>
      </c>
      <c r="AS12" s="41">
        <v>0</v>
      </c>
      <c r="AT12" s="41">
        <v>5</v>
      </c>
      <c r="AU12" s="41">
        <v>17.7</v>
      </c>
      <c r="AV12" s="41">
        <v>0</v>
      </c>
      <c r="AW12" s="41">
        <v>0</v>
      </c>
      <c r="AX12" s="41">
        <v>5</v>
      </c>
      <c r="AY12" s="41">
        <v>6.75</v>
      </c>
      <c r="AZ12" s="41">
        <v>1</v>
      </c>
      <c r="BA12" s="41">
        <v>0.9</v>
      </c>
      <c r="BB12" s="41">
        <v>0</v>
      </c>
      <c r="BC12" s="41">
        <v>0</v>
      </c>
      <c r="BD12" s="41">
        <v>101</v>
      </c>
      <c r="BE12" s="41">
        <v>7.71</v>
      </c>
      <c r="BF12" s="41">
        <v>443</v>
      </c>
      <c r="BG12" s="41">
        <v>772.83</v>
      </c>
      <c r="BH12" s="38">
        <v>411168</v>
      </c>
      <c r="BI12" s="54" t="s">
        <v>91</v>
      </c>
      <c r="BJ12" s="39" t="s">
        <v>79</v>
      </c>
      <c r="BK12" s="40" t="s">
        <v>62</v>
      </c>
      <c r="BL12" s="44"/>
    </row>
    <row r="13" spans="1:64" s="45" customFormat="1" x14ac:dyDescent="0.3">
      <c r="A13" s="38">
        <v>411168</v>
      </c>
      <c r="B13" s="54" t="s">
        <v>91</v>
      </c>
      <c r="C13" s="42">
        <v>1</v>
      </c>
      <c r="D13" s="43" t="s">
        <v>59</v>
      </c>
      <c r="E13" s="41">
        <v>286</v>
      </c>
      <c r="F13" s="41">
        <v>1969</v>
      </c>
      <c r="G13" s="41">
        <v>72</v>
      </c>
      <c r="H13" s="41">
        <v>522</v>
      </c>
      <c r="I13" s="41">
        <v>1261.58</v>
      </c>
      <c r="J13" s="41">
        <v>10</v>
      </c>
      <c r="K13" s="41">
        <v>3.89</v>
      </c>
      <c r="L13" s="41">
        <v>33</v>
      </c>
      <c r="M13" s="41">
        <v>21.18</v>
      </c>
      <c r="N13" s="41">
        <v>0</v>
      </c>
      <c r="O13" s="41">
        <v>0</v>
      </c>
      <c r="P13" s="41">
        <v>0</v>
      </c>
      <c r="Q13" s="41">
        <v>0</v>
      </c>
      <c r="R13" s="41">
        <v>0</v>
      </c>
      <c r="S13" s="41">
        <v>0</v>
      </c>
      <c r="T13" s="41">
        <v>0</v>
      </c>
      <c r="U13" s="41">
        <v>0</v>
      </c>
      <c r="V13" s="41">
        <v>0</v>
      </c>
      <c r="W13" s="41">
        <v>0</v>
      </c>
      <c r="X13" s="41">
        <v>13</v>
      </c>
      <c r="Y13" s="41">
        <v>31.7</v>
      </c>
      <c r="Z13" s="41">
        <v>9</v>
      </c>
      <c r="AA13" s="41">
        <v>19.899999999999999</v>
      </c>
      <c r="AB13" s="41">
        <v>6</v>
      </c>
      <c r="AC13" s="41">
        <v>42.4</v>
      </c>
      <c r="AD13" s="41">
        <v>0</v>
      </c>
      <c r="AE13" s="41">
        <v>0</v>
      </c>
      <c r="AF13" s="41">
        <v>0</v>
      </c>
      <c r="AG13" s="41">
        <v>0</v>
      </c>
      <c r="AH13" s="41">
        <v>0</v>
      </c>
      <c r="AI13" s="41">
        <v>0</v>
      </c>
      <c r="AJ13" s="41">
        <v>0</v>
      </c>
      <c r="AK13" s="41">
        <v>0</v>
      </c>
      <c r="AL13" s="41">
        <v>0</v>
      </c>
      <c r="AM13" s="41">
        <v>0</v>
      </c>
      <c r="AN13" s="41">
        <v>3</v>
      </c>
      <c r="AO13" s="41">
        <v>5.4</v>
      </c>
      <c r="AP13" s="41">
        <v>0</v>
      </c>
      <c r="AQ13" s="41">
        <v>0</v>
      </c>
      <c r="AR13" s="41">
        <v>0</v>
      </c>
      <c r="AS13" s="41">
        <v>0</v>
      </c>
      <c r="AT13" s="41">
        <v>11</v>
      </c>
      <c r="AU13" s="41">
        <v>61.04</v>
      </c>
      <c r="AV13" s="41">
        <v>0</v>
      </c>
      <c r="AW13" s="41">
        <v>0</v>
      </c>
      <c r="AX13" s="41">
        <v>59</v>
      </c>
      <c r="AY13" s="41">
        <v>5.9</v>
      </c>
      <c r="AZ13" s="41">
        <v>0</v>
      </c>
      <c r="BA13" s="41">
        <v>0</v>
      </c>
      <c r="BB13" s="41">
        <v>0</v>
      </c>
      <c r="BC13" s="41">
        <v>0</v>
      </c>
      <c r="BD13" s="41">
        <v>96</v>
      </c>
      <c r="BE13" s="41">
        <v>4.07</v>
      </c>
      <c r="BF13" s="41">
        <v>762</v>
      </c>
      <c r="BG13" s="41">
        <v>1457.06</v>
      </c>
      <c r="BH13" s="38">
        <v>411168</v>
      </c>
      <c r="BI13" s="54" t="s">
        <v>91</v>
      </c>
      <c r="BJ13" s="42">
        <v>1</v>
      </c>
      <c r="BK13" s="43" t="s">
        <v>59</v>
      </c>
      <c r="BL13" s="44"/>
    </row>
    <row r="14" spans="1:64" s="45" customFormat="1" x14ac:dyDescent="0.3">
      <c r="A14" s="38">
        <v>411168</v>
      </c>
      <c r="B14" s="54" t="s">
        <v>91</v>
      </c>
      <c r="C14" s="42">
        <v>2</v>
      </c>
      <c r="D14" s="43" t="s">
        <v>60</v>
      </c>
      <c r="E14" s="41">
        <v>13</v>
      </c>
      <c r="F14" s="41">
        <v>34</v>
      </c>
      <c r="G14" s="41">
        <v>3</v>
      </c>
      <c r="H14" s="41">
        <v>3</v>
      </c>
      <c r="I14" s="41">
        <v>10.11</v>
      </c>
      <c r="J14" s="41">
        <v>0</v>
      </c>
      <c r="K14" s="41">
        <v>0</v>
      </c>
      <c r="L14" s="41">
        <v>0</v>
      </c>
      <c r="M14" s="41">
        <v>0</v>
      </c>
      <c r="N14" s="41">
        <v>0</v>
      </c>
      <c r="O14" s="41">
        <v>0</v>
      </c>
      <c r="P14" s="41">
        <v>0</v>
      </c>
      <c r="Q14" s="41">
        <v>0</v>
      </c>
      <c r="R14" s="41">
        <v>0</v>
      </c>
      <c r="S14" s="41">
        <v>0</v>
      </c>
      <c r="T14" s="41">
        <v>0</v>
      </c>
      <c r="U14" s="41">
        <v>0</v>
      </c>
      <c r="V14" s="41">
        <v>0</v>
      </c>
      <c r="W14" s="41">
        <v>0</v>
      </c>
      <c r="X14" s="41">
        <v>0</v>
      </c>
      <c r="Y14" s="41">
        <v>0</v>
      </c>
      <c r="Z14" s="41">
        <v>0</v>
      </c>
      <c r="AA14" s="41">
        <v>0</v>
      </c>
      <c r="AB14" s="41">
        <v>0</v>
      </c>
      <c r="AC14" s="41">
        <v>0</v>
      </c>
      <c r="AD14" s="41">
        <v>0</v>
      </c>
      <c r="AE14" s="41">
        <v>0</v>
      </c>
      <c r="AF14" s="41">
        <v>0</v>
      </c>
      <c r="AG14" s="41">
        <v>0</v>
      </c>
      <c r="AH14" s="41">
        <v>0</v>
      </c>
      <c r="AI14" s="41">
        <v>0</v>
      </c>
      <c r="AJ14" s="41">
        <v>0</v>
      </c>
      <c r="AK14" s="41">
        <v>0</v>
      </c>
      <c r="AL14" s="41">
        <v>0</v>
      </c>
      <c r="AM14" s="41">
        <v>0</v>
      </c>
      <c r="AN14" s="41">
        <v>0</v>
      </c>
      <c r="AO14" s="41">
        <v>0</v>
      </c>
      <c r="AP14" s="41">
        <v>0</v>
      </c>
      <c r="AQ14" s="41">
        <v>0</v>
      </c>
      <c r="AR14" s="41">
        <v>0</v>
      </c>
      <c r="AS14" s="41">
        <v>0</v>
      </c>
      <c r="AT14" s="41">
        <v>0</v>
      </c>
      <c r="AU14" s="41">
        <v>0</v>
      </c>
      <c r="AV14" s="41">
        <v>0</v>
      </c>
      <c r="AW14" s="41">
        <v>0</v>
      </c>
      <c r="AX14" s="41">
        <v>0</v>
      </c>
      <c r="AY14" s="41">
        <v>0</v>
      </c>
      <c r="AZ14" s="41">
        <v>0</v>
      </c>
      <c r="BA14" s="41">
        <v>0</v>
      </c>
      <c r="BB14" s="41">
        <v>0</v>
      </c>
      <c r="BC14" s="41">
        <v>0</v>
      </c>
      <c r="BD14" s="41">
        <v>0</v>
      </c>
      <c r="BE14" s="41">
        <v>0</v>
      </c>
      <c r="BF14" s="41">
        <v>3</v>
      </c>
      <c r="BG14" s="41">
        <v>10.11</v>
      </c>
      <c r="BH14" s="38">
        <v>411168</v>
      </c>
      <c r="BI14" s="54" t="s">
        <v>91</v>
      </c>
      <c r="BJ14" s="42">
        <v>2</v>
      </c>
      <c r="BK14" s="43" t="s">
        <v>60</v>
      </c>
      <c r="BL14" s="44"/>
    </row>
    <row r="15" spans="1:64" s="45" customFormat="1" x14ac:dyDescent="0.3">
      <c r="A15" s="38">
        <v>411168</v>
      </c>
      <c r="B15" s="54" t="s">
        <v>91</v>
      </c>
      <c r="C15" s="42">
        <v>3</v>
      </c>
      <c r="D15" s="43" t="s">
        <v>61</v>
      </c>
      <c r="E15" s="41">
        <v>149</v>
      </c>
      <c r="F15" s="41">
        <v>1380</v>
      </c>
      <c r="G15" s="41">
        <v>59</v>
      </c>
      <c r="H15" s="41">
        <v>329</v>
      </c>
      <c r="I15" s="41">
        <v>773.64</v>
      </c>
      <c r="J15" s="41">
        <v>0</v>
      </c>
      <c r="K15" s="41">
        <v>0</v>
      </c>
      <c r="L15" s="41">
        <v>25</v>
      </c>
      <c r="M15" s="41">
        <v>12.99</v>
      </c>
      <c r="N15" s="41">
        <v>0</v>
      </c>
      <c r="O15" s="41">
        <v>0</v>
      </c>
      <c r="P15" s="41">
        <v>1</v>
      </c>
      <c r="Q15" s="41">
        <v>0.3</v>
      </c>
      <c r="R15" s="41">
        <v>0</v>
      </c>
      <c r="S15" s="41">
        <v>0</v>
      </c>
      <c r="T15" s="41">
        <v>0</v>
      </c>
      <c r="U15" s="41">
        <v>0</v>
      </c>
      <c r="V15" s="41">
        <v>0</v>
      </c>
      <c r="W15" s="41">
        <v>0</v>
      </c>
      <c r="X15" s="41">
        <v>3</v>
      </c>
      <c r="Y15" s="41">
        <v>11.77</v>
      </c>
      <c r="Z15" s="41">
        <v>27</v>
      </c>
      <c r="AA15" s="41">
        <v>72.22</v>
      </c>
      <c r="AB15" s="41">
        <v>1</v>
      </c>
      <c r="AC15" s="41">
        <v>4</v>
      </c>
      <c r="AD15" s="41">
        <v>2</v>
      </c>
      <c r="AE15" s="41">
        <v>3</v>
      </c>
      <c r="AF15" s="41">
        <v>0</v>
      </c>
      <c r="AG15" s="41">
        <v>0</v>
      </c>
      <c r="AH15" s="41">
        <v>0</v>
      </c>
      <c r="AI15" s="41">
        <v>0</v>
      </c>
      <c r="AJ15" s="41">
        <v>0</v>
      </c>
      <c r="AK15" s="41">
        <v>0</v>
      </c>
      <c r="AL15" s="41">
        <v>0</v>
      </c>
      <c r="AM15" s="41">
        <v>0</v>
      </c>
      <c r="AN15" s="41">
        <v>1</v>
      </c>
      <c r="AO15" s="41">
        <v>2.6</v>
      </c>
      <c r="AP15" s="41">
        <v>0</v>
      </c>
      <c r="AQ15" s="41">
        <v>0</v>
      </c>
      <c r="AR15" s="41">
        <v>0</v>
      </c>
      <c r="AS15" s="41">
        <v>0</v>
      </c>
      <c r="AT15" s="41">
        <v>4</v>
      </c>
      <c r="AU15" s="41">
        <v>25.81</v>
      </c>
      <c r="AV15" s="41">
        <v>0</v>
      </c>
      <c r="AW15" s="41">
        <v>0</v>
      </c>
      <c r="AX15" s="41">
        <v>44</v>
      </c>
      <c r="AY15" s="41">
        <v>3</v>
      </c>
      <c r="AZ15" s="41">
        <v>0</v>
      </c>
      <c r="BA15" s="41">
        <v>0</v>
      </c>
      <c r="BB15" s="41">
        <v>0</v>
      </c>
      <c r="BC15" s="41">
        <v>0</v>
      </c>
      <c r="BD15" s="41">
        <v>98</v>
      </c>
      <c r="BE15" s="41">
        <v>5.62</v>
      </c>
      <c r="BF15" s="41">
        <v>535</v>
      </c>
      <c r="BG15" s="41">
        <v>914.95</v>
      </c>
      <c r="BH15" s="38">
        <v>411168</v>
      </c>
      <c r="BI15" s="54" t="s">
        <v>91</v>
      </c>
      <c r="BJ15" s="42">
        <v>3</v>
      </c>
      <c r="BK15" s="43" t="s">
        <v>61</v>
      </c>
      <c r="BL15" s="44"/>
    </row>
    <row r="16" spans="1:64" s="6" customFormat="1" x14ac:dyDescent="0.3">
      <c r="A16" s="19">
        <v>411168</v>
      </c>
      <c r="B16" s="53" t="s">
        <v>88</v>
      </c>
      <c r="C16" s="34" t="s">
        <v>79</v>
      </c>
      <c r="D16" s="19" t="s">
        <v>62</v>
      </c>
      <c r="E16" s="22">
        <v>373</v>
      </c>
      <c r="F16" s="22">
        <v>1623</v>
      </c>
      <c r="G16" s="22">
        <v>33</v>
      </c>
      <c r="H16" s="22">
        <v>378</v>
      </c>
      <c r="I16" s="22">
        <v>920.81</v>
      </c>
      <c r="J16" s="22">
        <v>1</v>
      </c>
      <c r="K16" s="22">
        <v>0.35</v>
      </c>
      <c r="L16" s="22">
        <v>6</v>
      </c>
      <c r="M16" s="22">
        <v>2.1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1</v>
      </c>
      <c r="U16" s="22">
        <v>0.9</v>
      </c>
      <c r="V16" s="22">
        <v>0</v>
      </c>
      <c r="W16" s="22">
        <v>0</v>
      </c>
      <c r="X16" s="22">
        <v>15</v>
      </c>
      <c r="Y16" s="22">
        <v>34.65</v>
      </c>
      <c r="Z16" s="22">
        <v>12</v>
      </c>
      <c r="AA16" s="22">
        <v>30</v>
      </c>
      <c r="AB16" s="22">
        <v>9</v>
      </c>
      <c r="AC16" s="22">
        <v>57.24</v>
      </c>
      <c r="AD16" s="22">
        <v>0</v>
      </c>
      <c r="AE16" s="22">
        <v>0</v>
      </c>
      <c r="AF16" s="22">
        <v>0</v>
      </c>
      <c r="AG16" s="22">
        <v>0</v>
      </c>
      <c r="AH16" s="22">
        <v>0</v>
      </c>
      <c r="AI16" s="22">
        <v>0</v>
      </c>
      <c r="AJ16" s="22">
        <v>0</v>
      </c>
      <c r="AK16" s="22">
        <v>0</v>
      </c>
      <c r="AL16" s="22">
        <v>0</v>
      </c>
      <c r="AM16" s="22">
        <v>0</v>
      </c>
      <c r="AN16" s="22">
        <v>0</v>
      </c>
      <c r="AO16" s="22">
        <v>0</v>
      </c>
      <c r="AP16" s="22">
        <v>0</v>
      </c>
      <c r="AQ16" s="22">
        <v>0</v>
      </c>
      <c r="AR16" s="22">
        <v>0</v>
      </c>
      <c r="AS16" s="22">
        <v>0</v>
      </c>
      <c r="AT16" s="22">
        <v>19</v>
      </c>
      <c r="AU16" s="22">
        <v>85.1</v>
      </c>
      <c r="AV16" s="22">
        <v>0</v>
      </c>
      <c r="AW16" s="22">
        <v>0</v>
      </c>
      <c r="AX16" s="22">
        <v>14</v>
      </c>
      <c r="AY16" s="22">
        <v>5.7</v>
      </c>
      <c r="AZ16" s="22">
        <v>0</v>
      </c>
      <c r="BA16" s="22">
        <v>0</v>
      </c>
      <c r="BB16" s="22">
        <v>0</v>
      </c>
      <c r="BC16" s="22">
        <v>0</v>
      </c>
      <c r="BD16" s="22">
        <v>28</v>
      </c>
      <c r="BE16" s="22">
        <v>6.1</v>
      </c>
      <c r="BF16" s="22">
        <v>483</v>
      </c>
      <c r="BG16" s="22">
        <v>1142.95</v>
      </c>
      <c r="BH16" s="19">
        <v>411168</v>
      </c>
      <c r="BI16" s="53" t="s">
        <v>88</v>
      </c>
      <c r="BJ16" s="34" t="s">
        <v>79</v>
      </c>
      <c r="BK16" s="19" t="s">
        <v>62</v>
      </c>
      <c r="BL16" s="23"/>
    </row>
    <row r="17" spans="1:64" s="6" customFormat="1" x14ac:dyDescent="0.3">
      <c r="A17" s="19">
        <v>411168</v>
      </c>
      <c r="B17" s="53" t="s">
        <v>88</v>
      </c>
      <c r="C17" s="20">
        <v>1</v>
      </c>
      <c r="D17" s="19" t="s">
        <v>59</v>
      </c>
      <c r="E17" s="22">
        <v>226</v>
      </c>
      <c r="F17" s="22">
        <v>1489</v>
      </c>
      <c r="G17" s="22">
        <v>4</v>
      </c>
      <c r="H17" s="22">
        <v>503</v>
      </c>
      <c r="I17" s="22">
        <v>1128.2</v>
      </c>
      <c r="J17" s="22">
        <v>34</v>
      </c>
      <c r="K17" s="22">
        <v>11.7</v>
      </c>
      <c r="L17" s="22">
        <v>6</v>
      </c>
      <c r="M17" s="22">
        <v>2.2999999999999998</v>
      </c>
      <c r="N17" s="22">
        <v>1</v>
      </c>
      <c r="O17" s="22">
        <v>9.6999999999999993</v>
      </c>
      <c r="P17" s="22">
        <v>5</v>
      </c>
      <c r="Q17" s="22">
        <v>1.8</v>
      </c>
      <c r="R17" s="22">
        <v>0</v>
      </c>
      <c r="S17" s="22">
        <v>0</v>
      </c>
      <c r="T17" s="22">
        <v>0</v>
      </c>
      <c r="U17" s="22">
        <v>0</v>
      </c>
      <c r="V17" s="22">
        <v>0</v>
      </c>
      <c r="W17" s="22">
        <v>0</v>
      </c>
      <c r="X17" s="22">
        <v>14</v>
      </c>
      <c r="Y17" s="22">
        <v>29.1</v>
      </c>
      <c r="Z17" s="22">
        <v>11</v>
      </c>
      <c r="AA17" s="22">
        <v>26.06</v>
      </c>
      <c r="AB17" s="22">
        <v>10</v>
      </c>
      <c r="AC17" s="22">
        <v>84.81</v>
      </c>
      <c r="AD17" s="22">
        <v>0</v>
      </c>
      <c r="AE17" s="22">
        <v>0</v>
      </c>
      <c r="AF17" s="22">
        <v>0</v>
      </c>
      <c r="AG17" s="22">
        <v>0</v>
      </c>
      <c r="AH17" s="22">
        <v>0</v>
      </c>
      <c r="AI17" s="22">
        <v>0</v>
      </c>
      <c r="AJ17" s="22">
        <v>0</v>
      </c>
      <c r="AK17" s="22">
        <v>0</v>
      </c>
      <c r="AL17" s="22">
        <v>0</v>
      </c>
      <c r="AM17" s="22">
        <v>0</v>
      </c>
      <c r="AN17" s="22">
        <v>0</v>
      </c>
      <c r="AO17" s="22">
        <v>0</v>
      </c>
      <c r="AP17" s="22">
        <v>0</v>
      </c>
      <c r="AQ17" s="22">
        <v>0</v>
      </c>
      <c r="AR17" s="22">
        <v>0</v>
      </c>
      <c r="AS17" s="22">
        <v>0</v>
      </c>
      <c r="AT17" s="22">
        <v>10</v>
      </c>
      <c r="AU17" s="22">
        <v>55.1</v>
      </c>
      <c r="AV17" s="22">
        <v>0</v>
      </c>
      <c r="AW17" s="22">
        <v>0</v>
      </c>
      <c r="AX17" s="22">
        <v>32</v>
      </c>
      <c r="AY17" s="22">
        <v>3.05</v>
      </c>
      <c r="AZ17" s="22">
        <v>0</v>
      </c>
      <c r="BA17" s="22">
        <v>0</v>
      </c>
      <c r="BB17" s="22">
        <v>0</v>
      </c>
      <c r="BC17" s="22">
        <v>0</v>
      </c>
      <c r="BD17" s="22">
        <v>125</v>
      </c>
      <c r="BE17" s="22">
        <v>12</v>
      </c>
      <c r="BF17" s="22">
        <v>751</v>
      </c>
      <c r="BG17" s="22">
        <v>1363.82</v>
      </c>
      <c r="BH17" s="19">
        <v>411168</v>
      </c>
      <c r="BI17" s="53" t="s">
        <v>88</v>
      </c>
      <c r="BJ17" s="20">
        <v>1</v>
      </c>
      <c r="BK17" s="19" t="s">
        <v>59</v>
      </c>
      <c r="BL17" s="23"/>
    </row>
    <row r="18" spans="1:64" s="6" customFormat="1" x14ac:dyDescent="0.3">
      <c r="A18" s="19">
        <v>411168</v>
      </c>
      <c r="B18" s="53" t="s">
        <v>88</v>
      </c>
      <c r="C18" s="20">
        <v>2</v>
      </c>
      <c r="D18" s="19" t="s">
        <v>60</v>
      </c>
      <c r="E18" s="22">
        <v>13</v>
      </c>
      <c r="F18" s="22">
        <v>81</v>
      </c>
      <c r="G18" s="22">
        <v>0</v>
      </c>
      <c r="H18" s="22">
        <v>5</v>
      </c>
      <c r="I18" s="22">
        <v>14.7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22">
        <v>0</v>
      </c>
      <c r="Q18" s="22">
        <v>0</v>
      </c>
      <c r="R18" s="22">
        <v>0</v>
      </c>
      <c r="S18" s="22">
        <v>0</v>
      </c>
      <c r="T18" s="22">
        <v>0</v>
      </c>
      <c r="U18" s="22">
        <v>0</v>
      </c>
      <c r="V18" s="22">
        <v>0</v>
      </c>
      <c r="W18" s="22">
        <v>0</v>
      </c>
      <c r="X18" s="22">
        <v>0</v>
      </c>
      <c r="Y18" s="22">
        <v>0</v>
      </c>
      <c r="Z18" s="22">
        <v>1</v>
      </c>
      <c r="AA18" s="22">
        <v>2</v>
      </c>
      <c r="AB18" s="22">
        <v>0</v>
      </c>
      <c r="AC18" s="22">
        <v>0</v>
      </c>
      <c r="AD18" s="22">
        <v>0</v>
      </c>
      <c r="AE18" s="22">
        <v>0</v>
      </c>
      <c r="AF18" s="22">
        <v>0</v>
      </c>
      <c r="AG18" s="22">
        <v>0</v>
      </c>
      <c r="AH18" s="22">
        <v>0</v>
      </c>
      <c r="AI18" s="22">
        <v>0</v>
      </c>
      <c r="AJ18" s="22">
        <v>0</v>
      </c>
      <c r="AK18" s="22">
        <v>0</v>
      </c>
      <c r="AL18" s="22">
        <v>0</v>
      </c>
      <c r="AM18" s="22">
        <v>0</v>
      </c>
      <c r="AN18" s="22">
        <v>0</v>
      </c>
      <c r="AO18" s="22">
        <v>0</v>
      </c>
      <c r="AP18" s="22">
        <v>0</v>
      </c>
      <c r="AQ18" s="22">
        <v>0</v>
      </c>
      <c r="AR18" s="22">
        <v>0</v>
      </c>
      <c r="AS18" s="22">
        <v>0</v>
      </c>
      <c r="AT18" s="22">
        <v>0</v>
      </c>
      <c r="AU18" s="22">
        <v>0</v>
      </c>
      <c r="AV18" s="22">
        <v>0</v>
      </c>
      <c r="AW18" s="22">
        <v>0</v>
      </c>
      <c r="AX18" s="22">
        <v>0</v>
      </c>
      <c r="AY18" s="22">
        <v>0</v>
      </c>
      <c r="AZ18" s="22">
        <v>0</v>
      </c>
      <c r="BA18" s="22">
        <v>0</v>
      </c>
      <c r="BB18" s="22">
        <v>0</v>
      </c>
      <c r="BC18" s="22">
        <v>0</v>
      </c>
      <c r="BD18" s="22">
        <v>0</v>
      </c>
      <c r="BE18" s="22">
        <v>0</v>
      </c>
      <c r="BF18" s="22">
        <v>6</v>
      </c>
      <c r="BG18" s="22">
        <v>16.7</v>
      </c>
      <c r="BH18" s="19">
        <v>411168</v>
      </c>
      <c r="BI18" s="53" t="s">
        <v>88</v>
      </c>
      <c r="BJ18" s="20">
        <v>2</v>
      </c>
      <c r="BK18" s="19" t="s">
        <v>60</v>
      </c>
      <c r="BL18" s="23"/>
    </row>
    <row r="19" spans="1:64" s="6" customFormat="1" x14ac:dyDescent="0.3">
      <c r="A19" s="19">
        <v>411168</v>
      </c>
      <c r="B19" s="53" t="s">
        <v>88</v>
      </c>
      <c r="C19" s="20">
        <v>3</v>
      </c>
      <c r="D19" s="19" t="s">
        <v>61</v>
      </c>
      <c r="E19" s="22">
        <v>89</v>
      </c>
      <c r="F19" s="22">
        <v>652</v>
      </c>
      <c r="G19" s="22">
        <v>19</v>
      </c>
      <c r="H19" s="22">
        <v>221</v>
      </c>
      <c r="I19" s="22">
        <v>523.04</v>
      </c>
      <c r="J19" s="22">
        <v>3</v>
      </c>
      <c r="K19" s="22">
        <v>5</v>
      </c>
      <c r="L19" s="22">
        <v>3</v>
      </c>
      <c r="M19" s="22">
        <v>4.5999999999999996</v>
      </c>
      <c r="N19" s="22">
        <v>0</v>
      </c>
      <c r="O19" s="22">
        <v>0</v>
      </c>
      <c r="P19" s="22">
        <v>1</v>
      </c>
      <c r="Q19" s="22">
        <v>0.8</v>
      </c>
      <c r="R19" s="22">
        <v>0</v>
      </c>
      <c r="S19" s="22">
        <v>0</v>
      </c>
      <c r="T19" s="22">
        <v>0</v>
      </c>
      <c r="U19" s="22">
        <v>0</v>
      </c>
      <c r="V19" s="22">
        <v>0</v>
      </c>
      <c r="W19" s="22">
        <v>0</v>
      </c>
      <c r="X19" s="22">
        <v>2</v>
      </c>
      <c r="Y19" s="22">
        <v>3.9</v>
      </c>
      <c r="Z19" s="22">
        <v>5</v>
      </c>
      <c r="AA19" s="22">
        <v>15.8</v>
      </c>
      <c r="AB19" s="22">
        <v>3</v>
      </c>
      <c r="AC19" s="22">
        <v>16</v>
      </c>
      <c r="AD19" s="22">
        <v>1</v>
      </c>
      <c r="AE19" s="22">
        <v>1.5</v>
      </c>
      <c r="AF19" s="22">
        <v>0</v>
      </c>
      <c r="AG19" s="22">
        <v>0</v>
      </c>
      <c r="AH19" s="22">
        <v>0</v>
      </c>
      <c r="AI19" s="22">
        <v>0</v>
      </c>
      <c r="AJ19" s="22">
        <v>0</v>
      </c>
      <c r="AK19" s="22">
        <v>0</v>
      </c>
      <c r="AL19" s="22">
        <v>0</v>
      </c>
      <c r="AM19" s="22">
        <v>0</v>
      </c>
      <c r="AN19" s="22">
        <v>0</v>
      </c>
      <c r="AO19" s="22">
        <v>0</v>
      </c>
      <c r="AP19" s="22">
        <v>0</v>
      </c>
      <c r="AQ19" s="22">
        <v>0</v>
      </c>
      <c r="AR19" s="22">
        <v>0</v>
      </c>
      <c r="AS19" s="22">
        <v>0</v>
      </c>
      <c r="AT19" s="22">
        <v>1</v>
      </c>
      <c r="AU19" s="22">
        <v>8</v>
      </c>
      <c r="AV19" s="22">
        <v>0</v>
      </c>
      <c r="AW19" s="22">
        <v>0</v>
      </c>
      <c r="AX19" s="22">
        <v>2</v>
      </c>
      <c r="AY19" s="22">
        <v>2.2000000000000002</v>
      </c>
      <c r="AZ19" s="22">
        <v>0</v>
      </c>
      <c r="BA19" s="22">
        <v>0</v>
      </c>
      <c r="BB19" s="22">
        <v>0</v>
      </c>
      <c r="BC19" s="22">
        <v>0</v>
      </c>
      <c r="BD19" s="22">
        <v>53</v>
      </c>
      <c r="BE19" s="22">
        <v>1.6</v>
      </c>
      <c r="BF19" s="22">
        <v>295</v>
      </c>
      <c r="BG19" s="22">
        <v>582.44000000000005</v>
      </c>
      <c r="BH19" s="19">
        <v>411168</v>
      </c>
      <c r="BI19" s="53" t="s">
        <v>88</v>
      </c>
      <c r="BJ19" s="20">
        <v>3</v>
      </c>
      <c r="BK19" s="19" t="s">
        <v>61</v>
      </c>
      <c r="BL19" s="23"/>
    </row>
    <row r="20" spans="1:64" s="51" customFormat="1" x14ac:dyDescent="0.3">
      <c r="A20" s="46">
        <v>411167</v>
      </c>
      <c r="B20" s="46" t="s">
        <v>89</v>
      </c>
      <c r="C20" s="47" t="s">
        <v>79</v>
      </c>
      <c r="D20" s="46" t="s">
        <v>62</v>
      </c>
      <c r="E20" s="46">
        <v>1748</v>
      </c>
      <c r="F20" s="46">
        <v>7554</v>
      </c>
      <c r="G20" s="46">
        <v>111</v>
      </c>
      <c r="H20" s="46">
        <v>1007</v>
      </c>
      <c r="I20" s="46">
        <v>2549.9</v>
      </c>
      <c r="J20" s="46">
        <v>10</v>
      </c>
      <c r="K20" s="46">
        <v>7.51</v>
      </c>
      <c r="L20" s="46">
        <v>59</v>
      </c>
      <c r="M20" s="46">
        <v>47.73</v>
      </c>
      <c r="N20" s="46">
        <v>10</v>
      </c>
      <c r="O20" s="46">
        <v>11.9</v>
      </c>
      <c r="P20" s="46">
        <v>20</v>
      </c>
      <c r="Q20" s="46">
        <v>7.65</v>
      </c>
      <c r="R20" s="46">
        <v>1</v>
      </c>
      <c r="S20" s="46">
        <v>1.5</v>
      </c>
      <c r="T20" s="46">
        <v>0</v>
      </c>
      <c r="U20" s="46">
        <v>0</v>
      </c>
      <c r="V20" s="46">
        <v>1</v>
      </c>
      <c r="W20" s="46">
        <v>1.68</v>
      </c>
      <c r="X20" s="46">
        <v>53</v>
      </c>
      <c r="Y20" s="46">
        <v>143.97999999999999</v>
      </c>
      <c r="Z20" s="46">
        <v>28</v>
      </c>
      <c r="AA20" s="46">
        <v>69.61</v>
      </c>
      <c r="AB20" s="46">
        <v>15</v>
      </c>
      <c r="AC20" s="46">
        <v>158.76</v>
      </c>
      <c r="AD20" s="46">
        <v>9</v>
      </c>
      <c r="AE20" s="46">
        <v>7.25</v>
      </c>
      <c r="AF20" s="46">
        <v>0</v>
      </c>
      <c r="AG20" s="46">
        <v>0</v>
      </c>
      <c r="AH20" s="46">
        <v>1</v>
      </c>
      <c r="AI20" s="46">
        <v>0.3</v>
      </c>
      <c r="AJ20" s="46">
        <v>0</v>
      </c>
      <c r="AK20" s="46">
        <v>0</v>
      </c>
      <c r="AL20" s="46">
        <v>0</v>
      </c>
      <c r="AM20" s="46">
        <v>0</v>
      </c>
      <c r="AN20" s="46">
        <v>1</v>
      </c>
      <c r="AO20" s="46">
        <v>3.1</v>
      </c>
      <c r="AP20" s="46">
        <v>0</v>
      </c>
      <c r="AQ20" s="46">
        <v>0</v>
      </c>
      <c r="AR20" s="46">
        <v>0</v>
      </c>
      <c r="AS20" s="46">
        <v>0</v>
      </c>
      <c r="AT20" s="46">
        <v>14</v>
      </c>
      <c r="AU20" s="46">
        <v>103.09</v>
      </c>
      <c r="AV20" s="46">
        <v>0</v>
      </c>
      <c r="AW20" s="46">
        <v>0</v>
      </c>
      <c r="AX20" s="46">
        <v>41</v>
      </c>
      <c r="AY20" s="46">
        <v>230.89</v>
      </c>
      <c r="AZ20" s="46">
        <v>0</v>
      </c>
      <c r="BA20" s="46">
        <v>0</v>
      </c>
      <c r="BB20" s="46">
        <v>0</v>
      </c>
      <c r="BC20" s="46">
        <v>0</v>
      </c>
      <c r="BD20" s="46">
        <v>224</v>
      </c>
      <c r="BE20" s="46">
        <v>19.28</v>
      </c>
      <c r="BF20" s="46">
        <v>1494</v>
      </c>
      <c r="BG20" s="46">
        <v>3364.13</v>
      </c>
      <c r="BH20" s="46">
        <v>411167</v>
      </c>
      <c r="BI20" s="46" t="s">
        <v>89</v>
      </c>
      <c r="BJ20" s="47" t="s">
        <v>79</v>
      </c>
      <c r="BK20" s="46" t="s">
        <v>62</v>
      </c>
      <c r="BL20" s="50"/>
    </row>
    <row r="21" spans="1:64" s="51" customFormat="1" x14ac:dyDescent="0.3">
      <c r="A21" s="46">
        <v>411167</v>
      </c>
      <c r="B21" s="46" t="s">
        <v>89</v>
      </c>
      <c r="C21" s="47">
        <v>2</v>
      </c>
      <c r="D21" s="46" t="s">
        <v>63</v>
      </c>
      <c r="E21" s="46">
        <v>259</v>
      </c>
      <c r="F21" s="46">
        <v>1004</v>
      </c>
      <c r="G21" s="46">
        <v>37</v>
      </c>
      <c r="H21" s="46">
        <v>34</v>
      </c>
      <c r="I21" s="46">
        <v>81.91</v>
      </c>
      <c r="J21" s="46">
        <v>0</v>
      </c>
      <c r="K21" s="46">
        <v>0</v>
      </c>
      <c r="L21" s="46">
        <v>16</v>
      </c>
      <c r="M21" s="46">
        <v>8</v>
      </c>
      <c r="N21" s="46">
        <v>3</v>
      </c>
      <c r="O21" s="46">
        <v>3.44</v>
      </c>
      <c r="P21" s="46">
        <v>0</v>
      </c>
      <c r="Q21" s="46">
        <v>0</v>
      </c>
      <c r="R21" s="46">
        <v>0</v>
      </c>
      <c r="S21" s="46">
        <v>0</v>
      </c>
      <c r="T21" s="46">
        <v>0</v>
      </c>
      <c r="U21" s="46">
        <v>0</v>
      </c>
      <c r="V21" s="46">
        <v>0</v>
      </c>
      <c r="W21" s="46">
        <v>0</v>
      </c>
      <c r="X21" s="46">
        <v>5</v>
      </c>
      <c r="Y21" s="46">
        <v>9.7200000000000006</v>
      </c>
      <c r="Z21" s="46">
        <v>16</v>
      </c>
      <c r="AA21" s="46">
        <v>33.549999999999997</v>
      </c>
      <c r="AB21" s="46">
        <v>3</v>
      </c>
      <c r="AC21" s="46">
        <v>53</v>
      </c>
      <c r="AD21" s="46">
        <v>0</v>
      </c>
      <c r="AE21" s="46">
        <v>0</v>
      </c>
      <c r="AF21" s="46">
        <v>0</v>
      </c>
      <c r="AG21" s="46">
        <v>0</v>
      </c>
      <c r="AH21" s="46">
        <v>0</v>
      </c>
      <c r="AI21" s="46">
        <v>0</v>
      </c>
      <c r="AJ21" s="46">
        <v>0</v>
      </c>
      <c r="AK21" s="46">
        <v>0</v>
      </c>
      <c r="AL21" s="46">
        <v>0</v>
      </c>
      <c r="AM21" s="46">
        <v>0</v>
      </c>
      <c r="AN21" s="46">
        <v>1</v>
      </c>
      <c r="AO21" s="46">
        <v>2</v>
      </c>
      <c r="AP21" s="46">
        <v>0</v>
      </c>
      <c r="AQ21" s="46">
        <v>0</v>
      </c>
      <c r="AR21" s="46">
        <v>0</v>
      </c>
      <c r="AS21" s="46">
        <v>0</v>
      </c>
      <c r="AT21" s="46">
        <v>0</v>
      </c>
      <c r="AU21" s="46">
        <v>0</v>
      </c>
      <c r="AV21" s="46">
        <v>0</v>
      </c>
      <c r="AW21" s="46">
        <v>0</v>
      </c>
      <c r="AX21" s="46">
        <v>0</v>
      </c>
      <c r="AY21" s="46">
        <v>0</v>
      </c>
      <c r="AZ21" s="46">
        <v>0</v>
      </c>
      <c r="BA21" s="46">
        <v>0</v>
      </c>
      <c r="BB21" s="46">
        <v>2</v>
      </c>
      <c r="BC21" s="46">
        <v>4.2</v>
      </c>
      <c r="BD21" s="46">
        <v>30</v>
      </c>
      <c r="BE21" s="46">
        <v>6.9</v>
      </c>
      <c r="BF21" s="46">
        <v>110</v>
      </c>
      <c r="BG21" s="46">
        <v>202.72</v>
      </c>
      <c r="BH21" s="46">
        <v>411167</v>
      </c>
      <c r="BI21" s="46" t="s">
        <v>89</v>
      </c>
      <c r="BJ21" s="47">
        <v>2</v>
      </c>
      <c r="BK21" s="46" t="s">
        <v>63</v>
      </c>
      <c r="BL21" s="50"/>
    </row>
    <row r="22" spans="1:64" s="51" customFormat="1" x14ac:dyDescent="0.3">
      <c r="A22" s="46">
        <v>411167</v>
      </c>
      <c r="B22" s="46" t="s">
        <v>89</v>
      </c>
      <c r="C22" s="47">
        <v>3</v>
      </c>
      <c r="D22" s="46" t="s">
        <v>64</v>
      </c>
      <c r="E22" s="46">
        <v>326</v>
      </c>
      <c r="F22" s="46">
        <v>2317</v>
      </c>
      <c r="G22" s="46">
        <v>41</v>
      </c>
      <c r="H22" s="46">
        <v>469</v>
      </c>
      <c r="I22" s="46">
        <v>1282.02</v>
      </c>
      <c r="J22" s="46">
        <v>2</v>
      </c>
      <c r="K22" s="46">
        <v>1</v>
      </c>
      <c r="L22" s="46">
        <v>16</v>
      </c>
      <c r="M22" s="46">
        <v>6.3</v>
      </c>
      <c r="N22" s="46">
        <v>0</v>
      </c>
      <c r="O22" s="46">
        <v>0</v>
      </c>
      <c r="P22" s="46">
        <v>0</v>
      </c>
      <c r="Q22" s="46">
        <v>0</v>
      </c>
      <c r="R22" s="46">
        <v>0</v>
      </c>
      <c r="S22" s="46">
        <v>0</v>
      </c>
      <c r="T22" s="46">
        <v>0</v>
      </c>
      <c r="U22" s="46">
        <v>0</v>
      </c>
      <c r="V22" s="46">
        <v>0</v>
      </c>
      <c r="W22" s="46">
        <v>0</v>
      </c>
      <c r="X22" s="46">
        <v>21</v>
      </c>
      <c r="Y22" s="46">
        <v>53.04</v>
      </c>
      <c r="Z22" s="46">
        <v>23</v>
      </c>
      <c r="AA22" s="46">
        <v>43.26</v>
      </c>
      <c r="AB22" s="46">
        <v>8</v>
      </c>
      <c r="AC22" s="46">
        <v>85.15</v>
      </c>
      <c r="AD22" s="46">
        <v>0</v>
      </c>
      <c r="AE22" s="46">
        <v>0</v>
      </c>
      <c r="AF22" s="46">
        <v>0</v>
      </c>
      <c r="AG22" s="46">
        <v>0</v>
      </c>
      <c r="AH22" s="46">
        <v>0</v>
      </c>
      <c r="AI22" s="46">
        <v>0</v>
      </c>
      <c r="AJ22" s="46">
        <v>0</v>
      </c>
      <c r="AK22" s="46">
        <v>0</v>
      </c>
      <c r="AL22" s="46">
        <v>0</v>
      </c>
      <c r="AM22" s="46">
        <v>0</v>
      </c>
      <c r="AN22" s="46">
        <v>2</v>
      </c>
      <c r="AO22" s="46">
        <v>4.5</v>
      </c>
      <c r="AP22" s="46">
        <v>0</v>
      </c>
      <c r="AQ22" s="46">
        <v>0</v>
      </c>
      <c r="AR22" s="46">
        <v>0</v>
      </c>
      <c r="AS22" s="46">
        <v>0</v>
      </c>
      <c r="AT22" s="46">
        <v>2</v>
      </c>
      <c r="AU22" s="46">
        <v>14.6</v>
      </c>
      <c r="AV22" s="46">
        <v>0</v>
      </c>
      <c r="AW22" s="46">
        <v>0</v>
      </c>
      <c r="AX22" s="46">
        <v>4</v>
      </c>
      <c r="AY22" s="46">
        <v>6.8</v>
      </c>
      <c r="AZ22" s="46">
        <v>0</v>
      </c>
      <c r="BA22" s="46">
        <v>0</v>
      </c>
      <c r="BB22" s="46">
        <v>0</v>
      </c>
      <c r="BC22" s="46">
        <v>0</v>
      </c>
      <c r="BD22" s="46">
        <v>228</v>
      </c>
      <c r="BE22" s="46">
        <v>19.899999999999999</v>
      </c>
      <c r="BF22" s="46">
        <v>775</v>
      </c>
      <c r="BG22" s="46">
        <v>1516.57</v>
      </c>
      <c r="BH22" s="46">
        <v>411167</v>
      </c>
      <c r="BI22" s="46" t="s">
        <v>89</v>
      </c>
      <c r="BJ22" s="47">
        <v>3</v>
      </c>
      <c r="BK22" s="46" t="s">
        <v>64</v>
      </c>
      <c r="BL22" s="50"/>
    </row>
    <row r="23" spans="1:64" s="51" customFormat="1" x14ac:dyDescent="0.3">
      <c r="A23" s="46">
        <v>411167</v>
      </c>
      <c r="B23" s="46" t="s">
        <v>89</v>
      </c>
      <c r="C23" s="47">
        <v>4</v>
      </c>
      <c r="D23" s="46" t="s">
        <v>65</v>
      </c>
      <c r="E23" s="46">
        <v>105</v>
      </c>
      <c r="F23" s="46">
        <v>598</v>
      </c>
      <c r="G23" s="46">
        <v>15</v>
      </c>
      <c r="H23" s="46">
        <v>86</v>
      </c>
      <c r="I23" s="46">
        <v>236.09</v>
      </c>
      <c r="J23" s="46">
        <v>2</v>
      </c>
      <c r="K23" s="46">
        <v>2.7</v>
      </c>
      <c r="L23" s="46">
        <v>5</v>
      </c>
      <c r="M23" s="46">
        <v>3.95</v>
      </c>
      <c r="N23" s="46">
        <v>3</v>
      </c>
      <c r="O23" s="46">
        <v>2.88</v>
      </c>
      <c r="P23" s="46">
        <v>12</v>
      </c>
      <c r="Q23" s="46">
        <v>3</v>
      </c>
      <c r="R23" s="46">
        <v>0</v>
      </c>
      <c r="S23" s="46">
        <v>0</v>
      </c>
      <c r="T23" s="46">
        <v>0</v>
      </c>
      <c r="U23" s="46">
        <v>0</v>
      </c>
      <c r="V23" s="46">
        <v>0</v>
      </c>
      <c r="W23" s="46">
        <v>0</v>
      </c>
      <c r="X23" s="46">
        <v>7</v>
      </c>
      <c r="Y23" s="46">
        <v>21</v>
      </c>
      <c r="Z23" s="46">
        <v>5</v>
      </c>
      <c r="AA23" s="46">
        <v>10.35</v>
      </c>
      <c r="AB23" s="46">
        <v>1</v>
      </c>
      <c r="AC23" s="46">
        <v>13</v>
      </c>
      <c r="AD23" s="46">
        <v>2</v>
      </c>
      <c r="AE23" s="46">
        <v>2.06</v>
      </c>
      <c r="AF23" s="46">
        <v>0</v>
      </c>
      <c r="AG23" s="46">
        <v>0</v>
      </c>
      <c r="AH23" s="46">
        <v>0</v>
      </c>
      <c r="AI23" s="46">
        <v>0</v>
      </c>
      <c r="AJ23" s="46">
        <v>0</v>
      </c>
      <c r="AK23" s="46">
        <v>0</v>
      </c>
      <c r="AL23" s="46">
        <v>0</v>
      </c>
      <c r="AM23" s="46">
        <v>0</v>
      </c>
      <c r="AN23" s="46">
        <v>1</v>
      </c>
      <c r="AO23" s="46">
        <v>2.8</v>
      </c>
      <c r="AP23" s="46">
        <v>0</v>
      </c>
      <c r="AQ23" s="46">
        <v>0</v>
      </c>
      <c r="AR23" s="46">
        <v>0</v>
      </c>
      <c r="AS23" s="46">
        <v>0</v>
      </c>
      <c r="AT23" s="46">
        <v>1</v>
      </c>
      <c r="AU23" s="46">
        <v>3</v>
      </c>
      <c r="AV23" s="46">
        <v>0</v>
      </c>
      <c r="AW23" s="46">
        <v>0</v>
      </c>
      <c r="AX23" s="46">
        <v>11</v>
      </c>
      <c r="AY23" s="46">
        <v>8.8000000000000007</v>
      </c>
      <c r="AZ23" s="46">
        <v>0</v>
      </c>
      <c r="BA23" s="46">
        <v>0</v>
      </c>
      <c r="BB23" s="46">
        <v>0</v>
      </c>
      <c r="BC23" s="46">
        <v>0</v>
      </c>
      <c r="BD23" s="46">
        <v>66</v>
      </c>
      <c r="BE23" s="46">
        <v>7.55</v>
      </c>
      <c r="BF23" s="46">
        <v>202</v>
      </c>
      <c r="BG23" s="46">
        <v>317.18</v>
      </c>
      <c r="BH23" s="46">
        <v>411167</v>
      </c>
      <c r="BI23" s="46" t="s">
        <v>89</v>
      </c>
      <c r="BJ23" s="47">
        <v>4</v>
      </c>
      <c r="BK23" s="46" t="s">
        <v>65</v>
      </c>
      <c r="BL23" s="50"/>
    </row>
    <row r="24" spans="1:64" s="51" customFormat="1" x14ac:dyDescent="0.3">
      <c r="A24" s="46">
        <v>411167</v>
      </c>
      <c r="B24" s="46" t="s">
        <v>89</v>
      </c>
      <c r="C24" s="47">
        <v>5</v>
      </c>
      <c r="D24" s="46" t="s">
        <v>66</v>
      </c>
      <c r="E24" s="46">
        <v>464</v>
      </c>
      <c r="F24" s="46">
        <v>2989</v>
      </c>
      <c r="G24" s="46">
        <v>107</v>
      </c>
      <c r="H24" s="46">
        <v>427</v>
      </c>
      <c r="I24" s="46">
        <v>1141.07</v>
      </c>
      <c r="J24" s="46">
        <v>3</v>
      </c>
      <c r="K24" s="46">
        <v>3.16</v>
      </c>
      <c r="L24" s="46">
        <v>91</v>
      </c>
      <c r="M24" s="46">
        <v>48.75</v>
      </c>
      <c r="N24" s="46">
        <v>0</v>
      </c>
      <c r="O24" s="46">
        <v>0</v>
      </c>
      <c r="P24" s="46">
        <v>0</v>
      </c>
      <c r="Q24" s="46">
        <v>0</v>
      </c>
      <c r="R24" s="46">
        <v>0</v>
      </c>
      <c r="S24" s="46">
        <v>0</v>
      </c>
      <c r="T24" s="46">
        <v>0</v>
      </c>
      <c r="U24" s="46">
        <v>0</v>
      </c>
      <c r="V24" s="46">
        <v>0</v>
      </c>
      <c r="W24" s="46">
        <v>0</v>
      </c>
      <c r="X24" s="46">
        <v>16</v>
      </c>
      <c r="Y24" s="46">
        <v>39.97</v>
      </c>
      <c r="Z24" s="46">
        <v>8</v>
      </c>
      <c r="AA24" s="46">
        <v>16.100000000000001</v>
      </c>
      <c r="AB24" s="46">
        <v>4</v>
      </c>
      <c r="AC24" s="46">
        <v>62.01</v>
      </c>
      <c r="AD24" s="46">
        <v>1</v>
      </c>
      <c r="AE24" s="46">
        <v>2.0099999999999998</v>
      </c>
      <c r="AF24" s="46">
        <v>0</v>
      </c>
      <c r="AG24" s="46">
        <v>0</v>
      </c>
      <c r="AH24" s="46">
        <v>0</v>
      </c>
      <c r="AI24" s="46">
        <v>0</v>
      </c>
      <c r="AJ24" s="46">
        <v>0</v>
      </c>
      <c r="AK24" s="46">
        <v>0</v>
      </c>
      <c r="AL24" s="46">
        <v>0</v>
      </c>
      <c r="AM24" s="46">
        <v>0</v>
      </c>
      <c r="AN24" s="46">
        <v>1</v>
      </c>
      <c r="AO24" s="46">
        <v>2.35</v>
      </c>
      <c r="AP24" s="46">
        <v>0</v>
      </c>
      <c r="AQ24" s="46">
        <v>0</v>
      </c>
      <c r="AR24" s="46">
        <v>0</v>
      </c>
      <c r="AS24" s="46">
        <v>0</v>
      </c>
      <c r="AT24" s="46">
        <v>3</v>
      </c>
      <c r="AU24" s="46">
        <v>26.5</v>
      </c>
      <c r="AV24" s="46">
        <v>0</v>
      </c>
      <c r="AW24" s="46">
        <v>0</v>
      </c>
      <c r="AX24" s="46">
        <v>13</v>
      </c>
      <c r="AY24" s="46">
        <v>16.2</v>
      </c>
      <c r="AZ24" s="46">
        <v>0</v>
      </c>
      <c r="BA24" s="46">
        <v>0</v>
      </c>
      <c r="BB24" s="46">
        <v>0</v>
      </c>
      <c r="BC24" s="46">
        <v>0</v>
      </c>
      <c r="BD24" s="46">
        <v>73</v>
      </c>
      <c r="BE24" s="46">
        <v>4.75</v>
      </c>
      <c r="BF24" s="46">
        <v>640</v>
      </c>
      <c r="BG24" s="46">
        <v>1362.87</v>
      </c>
      <c r="BH24" s="46">
        <v>411167</v>
      </c>
      <c r="BI24" s="46" t="s">
        <v>89</v>
      </c>
      <c r="BJ24" s="47">
        <v>5</v>
      </c>
      <c r="BK24" s="46" t="s">
        <v>66</v>
      </c>
      <c r="BL24" s="50"/>
    </row>
    <row r="25" spans="1:64" s="51" customFormat="1" x14ac:dyDescent="0.3">
      <c r="A25" s="46">
        <v>411167</v>
      </c>
      <c r="B25" s="46" t="s">
        <v>89</v>
      </c>
      <c r="C25" s="47">
        <v>6</v>
      </c>
      <c r="D25" s="46" t="s">
        <v>67</v>
      </c>
      <c r="E25" s="46">
        <v>407</v>
      </c>
      <c r="F25" s="46">
        <v>2105</v>
      </c>
      <c r="G25" s="46">
        <v>54</v>
      </c>
      <c r="H25" s="46">
        <v>344</v>
      </c>
      <c r="I25" s="46">
        <v>716.6</v>
      </c>
      <c r="J25" s="46">
        <v>2</v>
      </c>
      <c r="K25" s="46">
        <v>0.9</v>
      </c>
      <c r="L25" s="46">
        <v>27</v>
      </c>
      <c r="M25" s="46">
        <v>17.38</v>
      </c>
      <c r="N25" s="46">
        <v>3</v>
      </c>
      <c r="O25" s="46">
        <v>4.8</v>
      </c>
      <c r="P25" s="46">
        <v>0</v>
      </c>
      <c r="Q25" s="46">
        <v>0</v>
      </c>
      <c r="R25" s="46">
        <v>0</v>
      </c>
      <c r="S25" s="46">
        <v>0</v>
      </c>
      <c r="T25" s="46">
        <v>0</v>
      </c>
      <c r="U25" s="46">
        <v>0</v>
      </c>
      <c r="V25" s="46">
        <v>0</v>
      </c>
      <c r="W25" s="46">
        <v>0</v>
      </c>
      <c r="X25" s="46">
        <v>4</v>
      </c>
      <c r="Y25" s="46">
        <v>8.9</v>
      </c>
      <c r="Z25" s="46">
        <v>17</v>
      </c>
      <c r="AA25" s="46">
        <v>37.67</v>
      </c>
      <c r="AB25" s="46">
        <v>3</v>
      </c>
      <c r="AC25" s="46">
        <v>56</v>
      </c>
      <c r="AD25" s="46">
        <v>3</v>
      </c>
      <c r="AE25" s="46">
        <v>2.64</v>
      </c>
      <c r="AF25" s="46">
        <v>0</v>
      </c>
      <c r="AG25" s="46">
        <v>0</v>
      </c>
      <c r="AH25" s="46">
        <v>0</v>
      </c>
      <c r="AI25" s="46">
        <v>0</v>
      </c>
      <c r="AJ25" s="46">
        <v>0</v>
      </c>
      <c r="AK25" s="46">
        <v>0</v>
      </c>
      <c r="AL25" s="46">
        <v>0</v>
      </c>
      <c r="AM25" s="46">
        <v>0</v>
      </c>
      <c r="AN25" s="46">
        <v>3</v>
      </c>
      <c r="AO25" s="46">
        <v>8.4499999999999993</v>
      </c>
      <c r="AP25" s="46">
        <v>0</v>
      </c>
      <c r="AQ25" s="46">
        <v>0</v>
      </c>
      <c r="AR25" s="46">
        <v>0</v>
      </c>
      <c r="AS25" s="46">
        <v>0</v>
      </c>
      <c r="AT25" s="46">
        <v>2</v>
      </c>
      <c r="AU25" s="46">
        <v>8.8000000000000007</v>
      </c>
      <c r="AV25" s="46">
        <v>0</v>
      </c>
      <c r="AW25" s="46">
        <v>0</v>
      </c>
      <c r="AX25" s="46">
        <v>0</v>
      </c>
      <c r="AY25" s="46">
        <v>0</v>
      </c>
      <c r="AZ25" s="46">
        <v>0</v>
      </c>
      <c r="BA25" s="46">
        <v>0</v>
      </c>
      <c r="BB25" s="46">
        <v>0</v>
      </c>
      <c r="BC25" s="46">
        <v>0</v>
      </c>
      <c r="BD25" s="46">
        <v>101</v>
      </c>
      <c r="BE25" s="46">
        <v>4.9000000000000004</v>
      </c>
      <c r="BF25" s="46">
        <v>509</v>
      </c>
      <c r="BG25" s="46">
        <v>867.04</v>
      </c>
      <c r="BH25" s="46">
        <v>411167</v>
      </c>
      <c r="BI25" s="46" t="s">
        <v>89</v>
      </c>
      <c r="BJ25" s="47">
        <v>6</v>
      </c>
      <c r="BK25" s="46" t="s">
        <v>67</v>
      </c>
      <c r="BL25" s="50"/>
    </row>
    <row r="26" spans="1:64" s="51" customFormat="1" x14ac:dyDescent="0.3">
      <c r="A26" s="46">
        <v>411167</v>
      </c>
      <c r="B26" s="46" t="s">
        <v>89</v>
      </c>
      <c r="C26" s="47">
        <v>7</v>
      </c>
      <c r="D26" s="46" t="s">
        <v>68</v>
      </c>
      <c r="E26" s="46">
        <v>4</v>
      </c>
      <c r="F26" s="46">
        <v>4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v>0</v>
      </c>
      <c r="P26" s="46">
        <v>0</v>
      </c>
      <c r="Q26" s="46">
        <v>0</v>
      </c>
      <c r="R26" s="46">
        <v>0</v>
      </c>
      <c r="S26" s="46">
        <v>0</v>
      </c>
      <c r="T26" s="46">
        <v>0</v>
      </c>
      <c r="U26" s="46">
        <v>0</v>
      </c>
      <c r="V26" s="46">
        <v>0</v>
      </c>
      <c r="W26" s="46">
        <v>0</v>
      </c>
      <c r="X26" s="46">
        <v>0</v>
      </c>
      <c r="Y26" s="46">
        <v>0</v>
      </c>
      <c r="Z26" s="46">
        <v>0</v>
      </c>
      <c r="AA26" s="46">
        <v>0</v>
      </c>
      <c r="AB26" s="46">
        <v>0</v>
      </c>
      <c r="AC26" s="46">
        <v>0</v>
      </c>
      <c r="AD26" s="46">
        <v>0</v>
      </c>
      <c r="AE26" s="46">
        <v>0</v>
      </c>
      <c r="AF26" s="46">
        <v>0</v>
      </c>
      <c r="AG26" s="46">
        <v>0</v>
      </c>
      <c r="AH26" s="46">
        <v>0</v>
      </c>
      <c r="AI26" s="46">
        <v>0</v>
      </c>
      <c r="AJ26" s="46">
        <v>0</v>
      </c>
      <c r="AK26" s="46">
        <v>0</v>
      </c>
      <c r="AL26" s="46">
        <v>0</v>
      </c>
      <c r="AM26" s="46">
        <v>0</v>
      </c>
      <c r="AN26" s="46">
        <v>0</v>
      </c>
      <c r="AO26" s="46">
        <v>0</v>
      </c>
      <c r="AP26" s="46">
        <v>0</v>
      </c>
      <c r="AQ26" s="46">
        <v>0</v>
      </c>
      <c r="AR26" s="46">
        <v>0</v>
      </c>
      <c r="AS26" s="46">
        <v>0</v>
      </c>
      <c r="AT26" s="46">
        <v>0</v>
      </c>
      <c r="AU26" s="46">
        <v>0</v>
      </c>
      <c r="AV26" s="46">
        <v>0</v>
      </c>
      <c r="AW26" s="46">
        <v>0</v>
      </c>
      <c r="AX26" s="46">
        <v>0</v>
      </c>
      <c r="AY26" s="46">
        <v>0</v>
      </c>
      <c r="AZ26" s="46">
        <v>0</v>
      </c>
      <c r="BA26" s="46">
        <v>0</v>
      </c>
      <c r="BB26" s="46">
        <v>0</v>
      </c>
      <c r="BC26" s="46">
        <v>0</v>
      </c>
      <c r="BD26" s="46">
        <v>0</v>
      </c>
      <c r="BE26" s="46">
        <v>0</v>
      </c>
      <c r="BF26" s="46">
        <v>0</v>
      </c>
      <c r="BG26" s="46">
        <v>0</v>
      </c>
      <c r="BH26" s="46">
        <v>411167</v>
      </c>
      <c r="BI26" s="46" t="s">
        <v>89</v>
      </c>
      <c r="BJ26" s="47">
        <v>7</v>
      </c>
      <c r="BK26" s="46" t="s">
        <v>68</v>
      </c>
      <c r="BL26" s="50"/>
    </row>
    <row r="27" spans="1:64" s="51" customFormat="1" x14ac:dyDescent="0.3">
      <c r="A27" s="46">
        <v>411167</v>
      </c>
      <c r="B27" s="46" t="s">
        <v>89</v>
      </c>
      <c r="C27" s="47">
        <v>1</v>
      </c>
      <c r="D27" s="46" t="s">
        <v>69</v>
      </c>
      <c r="E27" s="46">
        <v>1412</v>
      </c>
      <c r="F27" s="46">
        <v>12119</v>
      </c>
      <c r="G27" s="46">
        <v>347</v>
      </c>
      <c r="H27" s="46">
        <v>1558</v>
      </c>
      <c r="I27" s="46">
        <v>4377.79</v>
      </c>
      <c r="J27" s="46">
        <v>11</v>
      </c>
      <c r="K27" s="46">
        <v>5.71</v>
      </c>
      <c r="L27" s="46">
        <v>70</v>
      </c>
      <c r="M27" s="46">
        <v>43.17</v>
      </c>
      <c r="N27" s="46">
        <v>10</v>
      </c>
      <c r="O27" s="46">
        <v>6.8</v>
      </c>
      <c r="P27" s="46">
        <v>8</v>
      </c>
      <c r="Q27" s="46">
        <v>2.15</v>
      </c>
      <c r="R27" s="46">
        <v>0</v>
      </c>
      <c r="S27" s="46">
        <v>0</v>
      </c>
      <c r="T27" s="46">
        <v>0</v>
      </c>
      <c r="U27" s="46">
        <v>0</v>
      </c>
      <c r="V27" s="46">
        <v>0</v>
      </c>
      <c r="W27" s="46">
        <v>0</v>
      </c>
      <c r="X27" s="46">
        <v>58</v>
      </c>
      <c r="Y27" s="46">
        <v>166.83</v>
      </c>
      <c r="Z27" s="46">
        <v>9</v>
      </c>
      <c r="AA27" s="46">
        <v>30.4</v>
      </c>
      <c r="AB27" s="46">
        <v>34</v>
      </c>
      <c r="AC27" s="46">
        <v>513.20000000000005</v>
      </c>
      <c r="AD27" s="46">
        <v>23</v>
      </c>
      <c r="AE27" s="46">
        <v>22.81</v>
      </c>
      <c r="AF27" s="46">
        <v>0</v>
      </c>
      <c r="AG27" s="46">
        <v>0</v>
      </c>
      <c r="AH27" s="46">
        <v>0</v>
      </c>
      <c r="AI27" s="46">
        <v>0</v>
      </c>
      <c r="AJ27" s="46">
        <v>0</v>
      </c>
      <c r="AK27" s="46">
        <v>0</v>
      </c>
      <c r="AL27" s="46">
        <v>0</v>
      </c>
      <c r="AM27" s="46">
        <v>0</v>
      </c>
      <c r="AN27" s="46">
        <v>0</v>
      </c>
      <c r="AO27" s="46">
        <v>0</v>
      </c>
      <c r="AP27" s="46">
        <v>0</v>
      </c>
      <c r="AQ27" s="46">
        <v>0</v>
      </c>
      <c r="AR27" s="46">
        <v>0</v>
      </c>
      <c r="AS27" s="46">
        <v>0</v>
      </c>
      <c r="AT27" s="46">
        <v>8</v>
      </c>
      <c r="AU27" s="46">
        <v>66.2</v>
      </c>
      <c r="AV27" s="46">
        <v>0</v>
      </c>
      <c r="AW27" s="46">
        <v>0</v>
      </c>
      <c r="AX27" s="46">
        <v>81</v>
      </c>
      <c r="AY27" s="46">
        <v>44.75</v>
      </c>
      <c r="AZ27" s="46">
        <v>0</v>
      </c>
      <c r="BA27" s="46">
        <v>0</v>
      </c>
      <c r="BB27" s="46">
        <v>0</v>
      </c>
      <c r="BC27" s="46">
        <v>0</v>
      </c>
      <c r="BD27" s="46">
        <v>1072</v>
      </c>
      <c r="BE27" s="46">
        <v>104.02</v>
      </c>
      <c r="BF27" s="46">
        <v>2942</v>
      </c>
      <c r="BG27" s="46">
        <v>5383.83</v>
      </c>
      <c r="BH27" s="46">
        <v>411167</v>
      </c>
      <c r="BI27" s="46" t="s">
        <v>89</v>
      </c>
      <c r="BJ27" s="47">
        <v>1</v>
      </c>
      <c r="BK27" s="46" t="s">
        <v>69</v>
      </c>
      <c r="BL27" s="50"/>
    </row>
    <row r="28" spans="1:64" s="3" customFormat="1" x14ac:dyDescent="0.3">
      <c r="A28" s="24">
        <v>411167</v>
      </c>
      <c r="B28" s="52" t="s">
        <v>90</v>
      </c>
      <c r="C28" s="35" t="s">
        <v>79</v>
      </c>
      <c r="D28" s="29" t="s">
        <v>62</v>
      </c>
      <c r="E28" s="27">
        <v>2806</v>
      </c>
      <c r="F28" s="27">
        <v>17641</v>
      </c>
      <c r="G28" s="27">
        <v>485</v>
      </c>
      <c r="H28" s="27">
        <v>1856</v>
      </c>
      <c r="I28" s="27">
        <v>5094.91</v>
      </c>
      <c r="J28" s="27">
        <v>23</v>
      </c>
      <c r="K28" s="27">
        <v>21.32</v>
      </c>
      <c r="L28" s="27">
        <v>188</v>
      </c>
      <c r="M28" s="27">
        <v>160.27000000000001</v>
      </c>
      <c r="N28" s="27">
        <v>17</v>
      </c>
      <c r="O28" s="27">
        <v>11.65</v>
      </c>
      <c r="P28" s="27">
        <v>58</v>
      </c>
      <c r="Q28" s="27">
        <v>18.5</v>
      </c>
      <c r="R28" s="27">
        <v>1</v>
      </c>
      <c r="S28" s="27">
        <v>1.1000000000000001</v>
      </c>
      <c r="T28" s="27">
        <v>0</v>
      </c>
      <c r="U28" s="27">
        <v>0</v>
      </c>
      <c r="V28" s="27">
        <v>0</v>
      </c>
      <c r="W28" s="27">
        <v>0</v>
      </c>
      <c r="X28" s="27">
        <v>150</v>
      </c>
      <c r="Y28" s="27">
        <v>376.5</v>
      </c>
      <c r="Z28" s="27">
        <v>66</v>
      </c>
      <c r="AA28" s="27">
        <v>159.56</v>
      </c>
      <c r="AB28" s="27">
        <v>33</v>
      </c>
      <c r="AC28" s="27">
        <v>147.80000000000001</v>
      </c>
      <c r="AD28" s="27">
        <v>37</v>
      </c>
      <c r="AE28" s="27">
        <v>34.549999999999997</v>
      </c>
      <c r="AF28" s="27">
        <v>0</v>
      </c>
      <c r="AG28" s="27">
        <v>0</v>
      </c>
      <c r="AH28" s="27">
        <v>3</v>
      </c>
      <c r="AI28" s="27">
        <v>1.1000000000000001</v>
      </c>
      <c r="AJ28" s="27">
        <v>0</v>
      </c>
      <c r="AK28" s="27">
        <v>0</v>
      </c>
      <c r="AL28" s="27">
        <v>0</v>
      </c>
      <c r="AM28" s="27">
        <v>0</v>
      </c>
      <c r="AN28" s="27">
        <v>9</v>
      </c>
      <c r="AO28" s="27">
        <v>19.899999999999999</v>
      </c>
      <c r="AP28" s="27">
        <v>0</v>
      </c>
      <c r="AQ28" s="27">
        <v>0</v>
      </c>
      <c r="AR28" s="27">
        <v>0</v>
      </c>
      <c r="AS28" s="27">
        <v>0</v>
      </c>
      <c r="AT28" s="27">
        <v>14</v>
      </c>
      <c r="AU28" s="27">
        <v>61.5</v>
      </c>
      <c r="AV28" s="27">
        <v>0</v>
      </c>
      <c r="AW28" s="27">
        <v>0</v>
      </c>
      <c r="AX28" s="27">
        <v>84</v>
      </c>
      <c r="AY28" s="27">
        <v>57</v>
      </c>
      <c r="AZ28" s="27">
        <v>0</v>
      </c>
      <c r="BA28" s="27">
        <v>0</v>
      </c>
      <c r="BB28" s="27">
        <v>0</v>
      </c>
      <c r="BC28" s="27">
        <v>0</v>
      </c>
      <c r="BD28" s="27">
        <v>1571</v>
      </c>
      <c r="BE28" s="27">
        <v>133.91</v>
      </c>
      <c r="BF28" s="27">
        <v>4110</v>
      </c>
      <c r="BG28" s="27">
        <v>6299.57</v>
      </c>
      <c r="BH28" s="24">
        <v>411167</v>
      </c>
      <c r="BI28" s="52" t="s">
        <v>90</v>
      </c>
      <c r="BJ28" s="35" t="s">
        <v>79</v>
      </c>
      <c r="BK28" s="29" t="s">
        <v>62</v>
      </c>
      <c r="BL28" s="28"/>
    </row>
    <row r="29" spans="1:64" s="3" customFormat="1" x14ac:dyDescent="0.3">
      <c r="A29" s="24">
        <v>411167</v>
      </c>
      <c r="B29" s="52" t="s">
        <v>90</v>
      </c>
      <c r="C29" s="25">
        <v>2</v>
      </c>
      <c r="D29" s="29" t="s">
        <v>63</v>
      </c>
      <c r="E29" s="27">
        <v>212</v>
      </c>
      <c r="F29" s="27">
        <v>1160</v>
      </c>
      <c r="G29" s="27">
        <v>18</v>
      </c>
      <c r="H29" s="27">
        <v>66</v>
      </c>
      <c r="I29" s="27">
        <v>185.74</v>
      </c>
      <c r="J29" s="27">
        <v>2</v>
      </c>
      <c r="K29" s="27">
        <v>1.3</v>
      </c>
      <c r="L29" s="27">
        <v>7</v>
      </c>
      <c r="M29" s="27">
        <v>3.15</v>
      </c>
      <c r="N29" s="27">
        <v>0</v>
      </c>
      <c r="O29" s="27">
        <v>0</v>
      </c>
      <c r="P29" s="27">
        <v>6</v>
      </c>
      <c r="Q29" s="27">
        <v>1.4</v>
      </c>
      <c r="R29" s="27">
        <v>0</v>
      </c>
      <c r="S29" s="27">
        <v>0</v>
      </c>
      <c r="T29" s="27">
        <v>0</v>
      </c>
      <c r="U29" s="27">
        <v>0</v>
      </c>
      <c r="V29" s="27">
        <v>2</v>
      </c>
      <c r="W29" s="27">
        <v>2.1</v>
      </c>
      <c r="X29" s="27">
        <v>7</v>
      </c>
      <c r="Y29" s="27">
        <v>13.3</v>
      </c>
      <c r="Z29" s="27">
        <v>6</v>
      </c>
      <c r="AA29" s="27">
        <v>10</v>
      </c>
      <c r="AB29" s="27">
        <v>1</v>
      </c>
      <c r="AC29" s="27">
        <v>32</v>
      </c>
      <c r="AD29" s="27">
        <v>0</v>
      </c>
      <c r="AE29" s="27">
        <v>0</v>
      </c>
      <c r="AF29" s="27">
        <v>0</v>
      </c>
      <c r="AG29" s="27">
        <v>0</v>
      </c>
      <c r="AH29" s="27">
        <v>0</v>
      </c>
      <c r="AI29" s="27">
        <v>0</v>
      </c>
      <c r="AJ29" s="27">
        <v>0</v>
      </c>
      <c r="AK29" s="27">
        <v>0</v>
      </c>
      <c r="AL29" s="27">
        <v>0</v>
      </c>
      <c r="AM29" s="27">
        <v>0</v>
      </c>
      <c r="AN29" s="27">
        <v>2</v>
      </c>
      <c r="AO29" s="27">
        <v>3.5</v>
      </c>
      <c r="AP29" s="27">
        <v>0</v>
      </c>
      <c r="AQ29" s="27">
        <v>0</v>
      </c>
      <c r="AR29" s="27">
        <v>0</v>
      </c>
      <c r="AS29" s="27">
        <v>0</v>
      </c>
      <c r="AT29" s="27">
        <v>4</v>
      </c>
      <c r="AU29" s="27">
        <v>19.899999999999999</v>
      </c>
      <c r="AV29" s="27">
        <v>0</v>
      </c>
      <c r="AW29" s="27">
        <v>0</v>
      </c>
      <c r="AX29" s="27">
        <v>9</v>
      </c>
      <c r="AY29" s="27">
        <v>4.0999999999999996</v>
      </c>
      <c r="AZ29" s="27">
        <v>0</v>
      </c>
      <c r="BA29" s="27">
        <v>0</v>
      </c>
      <c r="BB29" s="27">
        <v>0</v>
      </c>
      <c r="BC29" s="27">
        <v>0</v>
      </c>
      <c r="BD29" s="27">
        <v>13</v>
      </c>
      <c r="BE29" s="27">
        <v>2.76</v>
      </c>
      <c r="BF29" s="27">
        <v>125</v>
      </c>
      <c r="BG29" s="27">
        <v>279.25</v>
      </c>
      <c r="BH29" s="24">
        <v>411167</v>
      </c>
      <c r="BI29" s="52" t="s">
        <v>90</v>
      </c>
      <c r="BJ29" s="25">
        <v>2</v>
      </c>
      <c r="BK29" s="29" t="s">
        <v>63</v>
      </c>
      <c r="BL29" s="28"/>
    </row>
    <row r="30" spans="1:64" s="3" customFormat="1" x14ac:dyDescent="0.3">
      <c r="A30" s="24">
        <v>411167</v>
      </c>
      <c r="B30" s="52" t="s">
        <v>90</v>
      </c>
      <c r="C30" s="25">
        <v>3</v>
      </c>
      <c r="D30" s="29" t="s">
        <v>64</v>
      </c>
      <c r="E30" s="27">
        <v>265</v>
      </c>
      <c r="F30" s="27">
        <v>1974</v>
      </c>
      <c r="G30" s="27">
        <v>28</v>
      </c>
      <c r="H30" s="27">
        <v>435</v>
      </c>
      <c r="I30" s="27">
        <v>1073.6500000000001</v>
      </c>
      <c r="J30" s="27">
        <v>8</v>
      </c>
      <c r="K30" s="27">
        <v>3.5</v>
      </c>
      <c r="L30" s="27">
        <v>27</v>
      </c>
      <c r="M30" s="27">
        <v>14.5</v>
      </c>
      <c r="N30" s="27">
        <v>4</v>
      </c>
      <c r="O30" s="27">
        <v>10</v>
      </c>
      <c r="P30" s="27">
        <v>16</v>
      </c>
      <c r="Q30" s="27">
        <v>3.1</v>
      </c>
      <c r="R30" s="27">
        <v>0</v>
      </c>
      <c r="S30" s="27">
        <v>0</v>
      </c>
      <c r="T30" s="27">
        <v>0</v>
      </c>
      <c r="U30" s="27">
        <v>0</v>
      </c>
      <c r="V30" s="27">
        <v>0</v>
      </c>
      <c r="W30" s="27">
        <v>0</v>
      </c>
      <c r="X30" s="27">
        <v>32</v>
      </c>
      <c r="Y30" s="27">
        <v>76</v>
      </c>
      <c r="Z30" s="27">
        <v>37</v>
      </c>
      <c r="AA30" s="27">
        <v>76.69</v>
      </c>
      <c r="AB30" s="27">
        <v>9</v>
      </c>
      <c r="AC30" s="27">
        <v>112.8</v>
      </c>
      <c r="AD30" s="27">
        <v>0</v>
      </c>
      <c r="AE30" s="27">
        <v>0</v>
      </c>
      <c r="AF30" s="27">
        <v>0</v>
      </c>
      <c r="AG30" s="27">
        <v>0</v>
      </c>
      <c r="AH30" s="27">
        <v>0</v>
      </c>
      <c r="AI30" s="27">
        <v>0</v>
      </c>
      <c r="AJ30" s="27">
        <v>0</v>
      </c>
      <c r="AK30" s="27">
        <v>0</v>
      </c>
      <c r="AL30" s="27">
        <v>0</v>
      </c>
      <c r="AM30" s="27">
        <v>0</v>
      </c>
      <c r="AN30" s="27">
        <v>2</v>
      </c>
      <c r="AO30" s="27">
        <v>5.3</v>
      </c>
      <c r="AP30" s="27">
        <v>0</v>
      </c>
      <c r="AQ30" s="27">
        <v>0</v>
      </c>
      <c r="AR30" s="27">
        <v>0</v>
      </c>
      <c r="AS30" s="27">
        <v>0</v>
      </c>
      <c r="AT30" s="27">
        <v>0</v>
      </c>
      <c r="AU30" s="27">
        <v>0</v>
      </c>
      <c r="AV30" s="27">
        <v>0</v>
      </c>
      <c r="AW30" s="27">
        <v>0</v>
      </c>
      <c r="AX30" s="27">
        <v>42</v>
      </c>
      <c r="AY30" s="27">
        <v>17</v>
      </c>
      <c r="AZ30" s="27">
        <v>0</v>
      </c>
      <c r="BA30" s="27">
        <v>0</v>
      </c>
      <c r="BB30" s="27">
        <v>0</v>
      </c>
      <c r="BC30" s="27">
        <v>0</v>
      </c>
      <c r="BD30" s="27">
        <v>855</v>
      </c>
      <c r="BE30" s="27">
        <v>127.5</v>
      </c>
      <c r="BF30" s="27">
        <v>1467</v>
      </c>
      <c r="BG30" s="27">
        <v>1520.04</v>
      </c>
      <c r="BH30" s="24">
        <v>411167</v>
      </c>
      <c r="BI30" s="52" t="s">
        <v>90</v>
      </c>
      <c r="BJ30" s="25">
        <v>3</v>
      </c>
      <c r="BK30" s="29" t="s">
        <v>64</v>
      </c>
      <c r="BL30" s="28"/>
    </row>
    <row r="31" spans="1:64" s="3" customFormat="1" x14ac:dyDescent="0.3">
      <c r="A31" s="24">
        <v>411167</v>
      </c>
      <c r="B31" s="52" t="s">
        <v>90</v>
      </c>
      <c r="C31" s="25">
        <v>4</v>
      </c>
      <c r="D31" s="29" t="s">
        <v>65</v>
      </c>
      <c r="E31" s="27">
        <v>49</v>
      </c>
      <c r="F31" s="27">
        <v>215</v>
      </c>
      <c r="G31" s="27">
        <v>2</v>
      </c>
      <c r="H31" s="27">
        <v>2</v>
      </c>
      <c r="I31" s="27">
        <v>4.5</v>
      </c>
      <c r="J31" s="27">
        <v>0</v>
      </c>
      <c r="K31" s="27">
        <v>0</v>
      </c>
      <c r="L31" s="27">
        <v>0</v>
      </c>
      <c r="M31" s="27">
        <v>0</v>
      </c>
      <c r="N31" s="27">
        <v>0</v>
      </c>
      <c r="O31" s="27">
        <v>0</v>
      </c>
      <c r="P31" s="27">
        <v>0</v>
      </c>
      <c r="Q31" s="27">
        <v>0</v>
      </c>
      <c r="R31" s="27">
        <v>0</v>
      </c>
      <c r="S31" s="27">
        <v>0</v>
      </c>
      <c r="T31" s="27">
        <v>0</v>
      </c>
      <c r="U31" s="27">
        <v>0</v>
      </c>
      <c r="V31" s="27">
        <v>0</v>
      </c>
      <c r="W31" s="27">
        <v>0</v>
      </c>
      <c r="X31" s="27">
        <v>6</v>
      </c>
      <c r="Y31" s="27">
        <v>14.2</v>
      </c>
      <c r="Z31" s="27">
        <v>8</v>
      </c>
      <c r="AA31" s="27">
        <v>13.1</v>
      </c>
      <c r="AB31" s="27">
        <v>0</v>
      </c>
      <c r="AC31" s="27">
        <v>0</v>
      </c>
      <c r="AD31" s="27">
        <v>0</v>
      </c>
      <c r="AE31" s="27">
        <v>0</v>
      </c>
      <c r="AF31" s="27">
        <v>0</v>
      </c>
      <c r="AG31" s="27">
        <v>0</v>
      </c>
      <c r="AH31" s="27">
        <v>0</v>
      </c>
      <c r="AI31" s="27">
        <v>0</v>
      </c>
      <c r="AJ31" s="27">
        <v>0</v>
      </c>
      <c r="AK31" s="27">
        <v>0</v>
      </c>
      <c r="AL31" s="27">
        <v>0</v>
      </c>
      <c r="AM31" s="27">
        <v>0</v>
      </c>
      <c r="AN31" s="27">
        <v>0</v>
      </c>
      <c r="AO31" s="27">
        <v>0</v>
      </c>
      <c r="AP31" s="27">
        <v>0</v>
      </c>
      <c r="AQ31" s="27">
        <v>0</v>
      </c>
      <c r="AR31" s="27">
        <v>0</v>
      </c>
      <c r="AS31" s="27">
        <v>0</v>
      </c>
      <c r="AT31" s="27">
        <v>0</v>
      </c>
      <c r="AU31" s="27">
        <v>0</v>
      </c>
      <c r="AV31" s="27">
        <v>0</v>
      </c>
      <c r="AW31" s="27">
        <v>0</v>
      </c>
      <c r="AX31" s="27">
        <v>3</v>
      </c>
      <c r="AY31" s="27">
        <v>3.5</v>
      </c>
      <c r="AZ31" s="27">
        <v>0</v>
      </c>
      <c r="BA31" s="27">
        <v>0</v>
      </c>
      <c r="BB31" s="27">
        <v>0</v>
      </c>
      <c r="BC31" s="27">
        <v>0</v>
      </c>
      <c r="BD31" s="27">
        <v>30</v>
      </c>
      <c r="BE31" s="27">
        <v>0.6</v>
      </c>
      <c r="BF31" s="27">
        <v>49</v>
      </c>
      <c r="BG31" s="27">
        <v>35.9</v>
      </c>
      <c r="BH31" s="24">
        <v>411167</v>
      </c>
      <c r="BI31" s="52" t="s">
        <v>90</v>
      </c>
      <c r="BJ31" s="25">
        <v>4</v>
      </c>
      <c r="BK31" s="29" t="s">
        <v>65</v>
      </c>
      <c r="BL31" s="28"/>
    </row>
    <row r="32" spans="1:64" s="3" customFormat="1" x14ac:dyDescent="0.3">
      <c r="A32" s="24">
        <v>411167</v>
      </c>
      <c r="B32" s="52" t="s">
        <v>90</v>
      </c>
      <c r="C32" s="25">
        <v>5</v>
      </c>
      <c r="D32" s="29" t="s">
        <v>66</v>
      </c>
      <c r="E32" s="27">
        <v>408</v>
      </c>
      <c r="F32" s="27">
        <v>2503</v>
      </c>
      <c r="G32" s="27">
        <v>107</v>
      </c>
      <c r="H32" s="27">
        <v>566</v>
      </c>
      <c r="I32" s="27">
        <v>1423.07</v>
      </c>
      <c r="J32" s="27">
        <v>1</v>
      </c>
      <c r="K32" s="27">
        <v>0.7</v>
      </c>
      <c r="L32" s="27">
        <v>60</v>
      </c>
      <c r="M32" s="27">
        <v>30.15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S32" s="27">
        <v>0</v>
      </c>
      <c r="T32" s="27">
        <v>0</v>
      </c>
      <c r="U32" s="27">
        <v>0</v>
      </c>
      <c r="V32" s="27">
        <v>1</v>
      </c>
      <c r="W32" s="27">
        <v>1.6</v>
      </c>
      <c r="X32" s="27">
        <v>11</v>
      </c>
      <c r="Y32" s="27">
        <v>22.8</v>
      </c>
      <c r="Z32" s="27">
        <v>6</v>
      </c>
      <c r="AA32" s="27">
        <v>17.3</v>
      </c>
      <c r="AB32" s="27">
        <v>12</v>
      </c>
      <c r="AC32" s="27">
        <v>271.64999999999998</v>
      </c>
      <c r="AD32" s="27">
        <v>0</v>
      </c>
      <c r="AE32" s="27">
        <v>0</v>
      </c>
      <c r="AF32" s="27">
        <v>0</v>
      </c>
      <c r="AG32" s="27">
        <v>0</v>
      </c>
      <c r="AH32" s="27">
        <v>1</v>
      </c>
      <c r="AI32" s="27">
        <v>0.5</v>
      </c>
      <c r="AJ32" s="27">
        <v>0</v>
      </c>
      <c r="AK32" s="27">
        <v>0</v>
      </c>
      <c r="AL32" s="27">
        <v>0</v>
      </c>
      <c r="AM32" s="27">
        <v>0</v>
      </c>
      <c r="AN32" s="27">
        <v>1</v>
      </c>
      <c r="AO32" s="27">
        <v>1.5</v>
      </c>
      <c r="AP32" s="27">
        <v>0</v>
      </c>
      <c r="AQ32" s="27">
        <v>0</v>
      </c>
      <c r="AR32" s="27">
        <v>0</v>
      </c>
      <c r="AS32" s="27">
        <v>0</v>
      </c>
      <c r="AT32" s="27">
        <v>16</v>
      </c>
      <c r="AU32" s="27">
        <v>91.3</v>
      </c>
      <c r="AV32" s="27">
        <v>0</v>
      </c>
      <c r="AW32" s="27">
        <v>0</v>
      </c>
      <c r="AX32" s="27">
        <v>22</v>
      </c>
      <c r="AY32" s="27">
        <v>17.899999999999999</v>
      </c>
      <c r="AZ32" s="27">
        <v>0</v>
      </c>
      <c r="BA32" s="27">
        <v>0</v>
      </c>
      <c r="BB32" s="27">
        <v>0</v>
      </c>
      <c r="BC32" s="27">
        <v>0</v>
      </c>
      <c r="BD32" s="27">
        <v>252</v>
      </c>
      <c r="BE32" s="27">
        <v>17.55</v>
      </c>
      <c r="BF32" s="27">
        <v>949</v>
      </c>
      <c r="BG32" s="27">
        <v>1896.02</v>
      </c>
      <c r="BH32" s="24">
        <v>411167</v>
      </c>
      <c r="BI32" s="52" t="s">
        <v>90</v>
      </c>
      <c r="BJ32" s="25">
        <v>5</v>
      </c>
      <c r="BK32" s="29" t="s">
        <v>66</v>
      </c>
      <c r="BL32" s="28"/>
    </row>
    <row r="33" spans="1:65" s="3" customFormat="1" x14ac:dyDescent="0.3">
      <c r="A33" s="24">
        <v>411167</v>
      </c>
      <c r="B33" s="52" t="s">
        <v>90</v>
      </c>
      <c r="C33" s="25">
        <v>6</v>
      </c>
      <c r="D33" s="29" t="s">
        <v>67</v>
      </c>
      <c r="E33" s="27">
        <v>324</v>
      </c>
      <c r="F33" s="27">
        <v>1717</v>
      </c>
      <c r="G33" s="27">
        <v>25</v>
      </c>
      <c r="H33" s="27">
        <v>227</v>
      </c>
      <c r="I33" s="27">
        <v>483.04</v>
      </c>
      <c r="J33" s="27">
        <v>1</v>
      </c>
      <c r="K33" s="27">
        <v>0.5</v>
      </c>
      <c r="L33" s="27">
        <v>45</v>
      </c>
      <c r="M33" s="27">
        <v>22.7</v>
      </c>
      <c r="N33" s="27">
        <v>2</v>
      </c>
      <c r="O33" s="27">
        <v>3</v>
      </c>
      <c r="P33" s="27">
        <v>3</v>
      </c>
      <c r="Q33" s="27">
        <v>3.1</v>
      </c>
      <c r="R33" s="27">
        <v>0</v>
      </c>
      <c r="S33" s="27">
        <v>0</v>
      </c>
      <c r="T33" s="27">
        <v>0</v>
      </c>
      <c r="U33" s="27">
        <v>0</v>
      </c>
      <c r="V33" s="27">
        <v>0</v>
      </c>
      <c r="W33" s="27">
        <v>0</v>
      </c>
      <c r="X33" s="27">
        <v>36</v>
      </c>
      <c r="Y33" s="27">
        <v>84.37</v>
      </c>
      <c r="Z33" s="27">
        <v>22</v>
      </c>
      <c r="AA33" s="27">
        <v>59.8</v>
      </c>
      <c r="AB33" s="27">
        <v>5</v>
      </c>
      <c r="AC33" s="27">
        <v>10.199999999999999</v>
      </c>
      <c r="AD33" s="27">
        <v>4</v>
      </c>
      <c r="AE33" s="27">
        <v>3.4</v>
      </c>
      <c r="AF33" s="27">
        <v>0</v>
      </c>
      <c r="AG33" s="27">
        <v>0</v>
      </c>
      <c r="AH33" s="27">
        <v>0</v>
      </c>
      <c r="AI33" s="27">
        <v>0</v>
      </c>
      <c r="AJ33" s="27">
        <v>0</v>
      </c>
      <c r="AK33" s="27">
        <v>0</v>
      </c>
      <c r="AL33" s="27">
        <v>0</v>
      </c>
      <c r="AM33" s="27">
        <v>0</v>
      </c>
      <c r="AN33" s="27">
        <v>2</v>
      </c>
      <c r="AO33" s="27">
        <v>4.8</v>
      </c>
      <c r="AP33" s="27">
        <v>0</v>
      </c>
      <c r="AQ33" s="27">
        <v>0</v>
      </c>
      <c r="AR33" s="27">
        <v>0</v>
      </c>
      <c r="AS33" s="27">
        <v>0</v>
      </c>
      <c r="AT33" s="27">
        <v>0</v>
      </c>
      <c r="AU33" s="27">
        <v>0</v>
      </c>
      <c r="AV33" s="27">
        <v>0</v>
      </c>
      <c r="AW33" s="27">
        <v>0</v>
      </c>
      <c r="AX33" s="27">
        <v>4</v>
      </c>
      <c r="AY33" s="27">
        <v>3.9</v>
      </c>
      <c r="AZ33" s="27">
        <v>0</v>
      </c>
      <c r="BA33" s="27">
        <v>0</v>
      </c>
      <c r="BB33" s="27">
        <v>0</v>
      </c>
      <c r="BC33" s="27">
        <v>0</v>
      </c>
      <c r="BD33" s="27">
        <v>203</v>
      </c>
      <c r="BE33" s="27">
        <v>9.9</v>
      </c>
      <c r="BF33" s="27">
        <v>554</v>
      </c>
      <c r="BG33" s="27">
        <v>688.71</v>
      </c>
      <c r="BH33" s="24">
        <v>411167</v>
      </c>
      <c r="BI33" s="52" t="s">
        <v>90</v>
      </c>
      <c r="BJ33" s="25">
        <v>6</v>
      </c>
      <c r="BK33" s="29" t="s">
        <v>67</v>
      </c>
      <c r="BL33" s="28"/>
    </row>
    <row r="34" spans="1:65" s="3" customFormat="1" x14ac:dyDescent="0.3">
      <c r="A34" s="24">
        <v>411167</v>
      </c>
      <c r="B34" s="52" t="s">
        <v>90</v>
      </c>
      <c r="C34" s="25">
        <v>7</v>
      </c>
      <c r="D34" s="29" t="s">
        <v>68</v>
      </c>
      <c r="E34" s="27">
        <v>4</v>
      </c>
      <c r="F34" s="27">
        <v>6</v>
      </c>
      <c r="G34" s="27">
        <v>0</v>
      </c>
      <c r="H34" s="27">
        <v>1</v>
      </c>
      <c r="I34" s="27">
        <v>3</v>
      </c>
      <c r="J34" s="27">
        <v>0</v>
      </c>
      <c r="K34" s="27">
        <v>0</v>
      </c>
      <c r="L34" s="27">
        <v>0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S34" s="27">
        <v>0</v>
      </c>
      <c r="T34" s="27">
        <v>0</v>
      </c>
      <c r="U34" s="27">
        <v>0</v>
      </c>
      <c r="V34" s="27">
        <v>0</v>
      </c>
      <c r="W34" s="27">
        <v>0</v>
      </c>
      <c r="X34" s="27">
        <v>0</v>
      </c>
      <c r="Y34" s="27">
        <v>0</v>
      </c>
      <c r="Z34" s="27">
        <v>0</v>
      </c>
      <c r="AA34" s="27">
        <v>0</v>
      </c>
      <c r="AB34" s="27">
        <v>0</v>
      </c>
      <c r="AC34" s="27">
        <v>0</v>
      </c>
      <c r="AD34" s="27">
        <v>0</v>
      </c>
      <c r="AE34" s="27">
        <v>0</v>
      </c>
      <c r="AF34" s="27">
        <v>0</v>
      </c>
      <c r="AG34" s="27">
        <v>0</v>
      </c>
      <c r="AH34" s="27">
        <v>0</v>
      </c>
      <c r="AI34" s="27">
        <v>0</v>
      </c>
      <c r="AJ34" s="27">
        <v>0</v>
      </c>
      <c r="AK34" s="27">
        <v>0</v>
      </c>
      <c r="AL34" s="27">
        <v>0</v>
      </c>
      <c r="AM34" s="27">
        <v>0</v>
      </c>
      <c r="AN34" s="27">
        <v>0</v>
      </c>
      <c r="AO34" s="27">
        <v>0</v>
      </c>
      <c r="AP34" s="27">
        <v>0</v>
      </c>
      <c r="AQ34" s="27">
        <v>0</v>
      </c>
      <c r="AR34" s="27">
        <v>0</v>
      </c>
      <c r="AS34" s="27">
        <v>0</v>
      </c>
      <c r="AT34" s="27">
        <v>0</v>
      </c>
      <c r="AU34" s="27">
        <v>0</v>
      </c>
      <c r="AV34" s="27">
        <v>0</v>
      </c>
      <c r="AW34" s="27">
        <v>0</v>
      </c>
      <c r="AX34" s="27">
        <v>0</v>
      </c>
      <c r="AY34" s="27">
        <v>0</v>
      </c>
      <c r="AZ34" s="27">
        <v>0</v>
      </c>
      <c r="BA34" s="27">
        <v>0</v>
      </c>
      <c r="BB34" s="27">
        <v>0</v>
      </c>
      <c r="BC34" s="27">
        <v>0</v>
      </c>
      <c r="BD34" s="27">
        <v>0</v>
      </c>
      <c r="BE34" s="27">
        <v>0</v>
      </c>
      <c r="BF34" s="27">
        <v>1</v>
      </c>
      <c r="BG34" s="27">
        <v>3</v>
      </c>
      <c r="BH34" s="24">
        <v>411167</v>
      </c>
      <c r="BI34" s="52" t="s">
        <v>90</v>
      </c>
      <c r="BJ34" s="25">
        <v>7</v>
      </c>
      <c r="BK34" s="29" t="s">
        <v>68</v>
      </c>
      <c r="BL34" s="28"/>
      <c r="BM34" s="51"/>
    </row>
    <row r="35" spans="1:65" s="3" customFormat="1" x14ac:dyDescent="0.3">
      <c r="A35" s="24">
        <v>411167</v>
      </c>
      <c r="B35" s="52" t="s">
        <v>90</v>
      </c>
      <c r="C35" s="25">
        <v>1</v>
      </c>
      <c r="D35" s="29" t="s">
        <v>69</v>
      </c>
      <c r="E35" s="27">
        <v>352</v>
      </c>
      <c r="F35" s="27">
        <v>2980</v>
      </c>
      <c r="G35" s="27">
        <v>8</v>
      </c>
      <c r="H35" s="27">
        <v>847</v>
      </c>
      <c r="I35" s="27">
        <v>2477.4</v>
      </c>
      <c r="J35" s="27">
        <v>5</v>
      </c>
      <c r="K35" s="27">
        <v>4.0999999999999996</v>
      </c>
      <c r="L35" s="27">
        <v>72</v>
      </c>
      <c r="M35" s="27">
        <v>52.4</v>
      </c>
      <c r="N35" s="27">
        <v>2</v>
      </c>
      <c r="O35" s="27">
        <v>0.5</v>
      </c>
      <c r="P35" s="27">
        <v>6</v>
      </c>
      <c r="Q35" s="27">
        <v>4.5</v>
      </c>
      <c r="R35" s="27">
        <v>0</v>
      </c>
      <c r="S35" s="27">
        <v>0</v>
      </c>
      <c r="T35" s="27">
        <v>0</v>
      </c>
      <c r="U35" s="27">
        <v>0</v>
      </c>
      <c r="V35" s="27">
        <v>0</v>
      </c>
      <c r="W35" s="27">
        <v>0</v>
      </c>
      <c r="X35" s="27">
        <v>51</v>
      </c>
      <c r="Y35" s="27">
        <v>130.19999999999999</v>
      </c>
      <c r="Z35" s="27">
        <v>8</v>
      </c>
      <c r="AA35" s="27">
        <v>25.3</v>
      </c>
      <c r="AB35" s="27">
        <v>11</v>
      </c>
      <c r="AC35" s="27">
        <v>168.8</v>
      </c>
      <c r="AD35" s="27">
        <v>14</v>
      </c>
      <c r="AE35" s="27">
        <v>11.4</v>
      </c>
      <c r="AF35" s="27">
        <v>1</v>
      </c>
      <c r="AG35" s="27">
        <v>1.1000000000000001</v>
      </c>
      <c r="AH35" s="27">
        <v>0</v>
      </c>
      <c r="AI35" s="27">
        <v>0</v>
      </c>
      <c r="AJ35" s="27">
        <v>0</v>
      </c>
      <c r="AK35" s="27">
        <v>0</v>
      </c>
      <c r="AL35" s="27">
        <v>0</v>
      </c>
      <c r="AM35" s="27">
        <v>0</v>
      </c>
      <c r="AN35" s="27">
        <v>1</v>
      </c>
      <c r="AO35" s="27">
        <v>1.4</v>
      </c>
      <c r="AP35" s="27">
        <v>0</v>
      </c>
      <c r="AQ35" s="27">
        <v>0</v>
      </c>
      <c r="AR35" s="27">
        <v>0</v>
      </c>
      <c r="AS35" s="27">
        <v>0</v>
      </c>
      <c r="AT35" s="27">
        <v>2</v>
      </c>
      <c r="AU35" s="27">
        <v>21.9</v>
      </c>
      <c r="AV35" s="27">
        <v>0</v>
      </c>
      <c r="AW35" s="27">
        <v>0</v>
      </c>
      <c r="AX35" s="27">
        <v>42</v>
      </c>
      <c r="AY35" s="27">
        <v>15.8</v>
      </c>
      <c r="AZ35" s="27">
        <v>0</v>
      </c>
      <c r="BA35" s="27">
        <v>0</v>
      </c>
      <c r="BB35" s="27">
        <v>0</v>
      </c>
      <c r="BC35" s="27">
        <v>0</v>
      </c>
      <c r="BD35" s="27">
        <v>264</v>
      </c>
      <c r="BE35" s="27">
        <v>20.6</v>
      </c>
      <c r="BF35" s="27">
        <v>1326</v>
      </c>
      <c r="BG35" s="27">
        <v>2935.4</v>
      </c>
      <c r="BH35" s="24">
        <v>411167</v>
      </c>
      <c r="BI35" s="52" t="s">
        <v>90</v>
      </c>
      <c r="BJ35" s="25">
        <v>1</v>
      </c>
      <c r="BK35" s="29" t="s">
        <v>69</v>
      </c>
      <c r="BL35" s="28"/>
    </row>
    <row r="36" spans="1:65" x14ac:dyDescent="0.3">
      <c r="A36" s="30" t="s">
        <v>92</v>
      </c>
      <c r="B36" s="30" t="s">
        <v>93</v>
      </c>
      <c r="C36" s="30"/>
      <c r="D36" s="30"/>
      <c r="E36" s="30">
        <f>SUM(E5+E7+E16+E17+E18+E19+E28+E29+E30+E31+E32+E33+E34+E35)</f>
        <v>7432</v>
      </c>
      <c r="F36" s="30">
        <f t="shared" ref="F36:BG36" si="4">SUM(F5+F7+F16+F17+F18+F19+F28+F29+F30+F31+F32+F33+F34+F35)</f>
        <v>44933</v>
      </c>
      <c r="G36" s="30">
        <f t="shared" si="4"/>
        <v>1017</v>
      </c>
      <c r="H36" s="30">
        <f t="shared" si="4"/>
        <v>5644</v>
      </c>
      <c r="I36" s="30">
        <f t="shared" si="4"/>
        <v>15484.869999999999</v>
      </c>
      <c r="J36" s="30">
        <f t="shared" si="4"/>
        <v>84</v>
      </c>
      <c r="K36" s="30">
        <f t="shared" si="4"/>
        <v>53.97</v>
      </c>
      <c r="L36" s="30">
        <f t="shared" si="4"/>
        <v>910</v>
      </c>
      <c r="M36" s="30">
        <f t="shared" si="4"/>
        <v>590.90000000000009</v>
      </c>
      <c r="N36" s="30">
        <f t="shared" si="4"/>
        <v>99</v>
      </c>
      <c r="O36" s="30">
        <f t="shared" si="4"/>
        <v>126.44000000000001</v>
      </c>
      <c r="P36" s="30">
        <f t="shared" si="4"/>
        <v>127</v>
      </c>
      <c r="Q36" s="30">
        <f t="shared" si="4"/>
        <v>47.750000000000007</v>
      </c>
      <c r="R36" s="30">
        <f t="shared" si="4"/>
        <v>3</v>
      </c>
      <c r="S36" s="30">
        <f t="shared" si="4"/>
        <v>10.5</v>
      </c>
      <c r="T36" s="30">
        <f t="shared" si="4"/>
        <v>22</v>
      </c>
      <c r="U36" s="30">
        <f t="shared" si="4"/>
        <v>27.029999999999998</v>
      </c>
      <c r="V36" s="30">
        <f t="shared" si="4"/>
        <v>14</v>
      </c>
      <c r="W36" s="30">
        <f t="shared" si="4"/>
        <v>10.6</v>
      </c>
      <c r="X36" s="30">
        <f t="shared" si="4"/>
        <v>407</v>
      </c>
      <c r="Y36" s="30">
        <f t="shared" si="4"/>
        <v>1009.6999999999998</v>
      </c>
      <c r="Z36" s="30">
        <f t="shared" si="4"/>
        <v>561</v>
      </c>
      <c r="AA36" s="30">
        <f t="shared" si="4"/>
        <v>1206.9699999999998</v>
      </c>
      <c r="AB36" s="30">
        <f t="shared" si="4"/>
        <v>126</v>
      </c>
      <c r="AC36" s="30">
        <f t="shared" si="4"/>
        <v>1160.8</v>
      </c>
      <c r="AD36" s="30">
        <f t="shared" si="4"/>
        <v>88</v>
      </c>
      <c r="AE36" s="30">
        <f t="shared" si="4"/>
        <v>84.56</v>
      </c>
      <c r="AF36" s="30">
        <f t="shared" si="4"/>
        <v>2</v>
      </c>
      <c r="AG36" s="30">
        <f t="shared" si="4"/>
        <v>1.4000000000000001</v>
      </c>
      <c r="AH36" s="30">
        <f t="shared" si="4"/>
        <v>17</v>
      </c>
      <c r="AI36" s="30">
        <f t="shared" si="4"/>
        <v>9.1999999999999993</v>
      </c>
      <c r="AJ36" s="30">
        <f t="shared" si="4"/>
        <v>0</v>
      </c>
      <c r="AK36" s="30">
        <f t="shared" si="4"/>
        <v>0</v>
      </c>
      <c r="AL36" s="30">
        <f t="shared" si="4"/>
        <v>0</v>
      </c>
      <c r="AM36" s="30">
        <f t="shared" si="4"/>
        <v>0</v>
      </c>
      <c r="AN36" s="30">
        <f t="shared" si="4"/>
        <v>51</v>
      </c>
      <c r="AO36" s="30">
        <f t="shared" si="4"/>
        <v>103.64000000000001</v>
      </c>
      <c r="AP36" s="30">
        <f t="shared" si="4"/>
        <v>0</v>
      </c>
      <c r="AQ36" s="30">
        <f t="shared" si="4"/>
        <v>0</v>
      </c>
      <c r="AR36" s="30">
        <f t="shared" si="4"/>
        <v>0</v>
      </c>
      <c r="AS36" s="30">
        <f t="shared" si="4"/>
        <v>0</v>
      </c>
      <c r="AT36" s="30">
        <f t="shared" si="4"/>
        <v>79</v>
      </c>
      <c r="AU36" s="30">
        <f t="shared" si="4"/>
        <v>429.39999999999992</v>
      </c>
      <c r="AV36" s="30">
        <f t="shared" si="4"/>
        <v>0</v>
      </c>
      <c r="AW36" s="30">
        <f t="shared" si="4"/>
        <v>0</v>
      </c>
      <c r="AX36" s="30">
        <f t="shared" si="4"/>
        <v>397</v>
      </c>
      <c r="AY36" s="30">
        <f t="shared" si="4"/>
        <v>160.35000000000002</v>
      </c>
      <c r="AZ36" s="30">
        <f t="shared" si="4"/>
        <v>0</v>
      </c>
      <c r="BA36" s="30">
        <f t="shared" si="4"/>
        <v>0</v>
      </c>
      <c r="BB36" s="30">
        <f t="shared" si="4"/>
        <v>1</v>
      </c>
      <c r="BC36" s="30">
        <f t="shared" si="4"/>
        <v>1.1499999999999999</v>
      </c>
      <c r="BD36" s="30">
        <f t="shared" si="4"/>
        <v>3981</v>
      </c>
      <c r="BE36" s="30">
        <f t="shared" si="4"/>
        <v>438.14000000000004</v>
      </c>
      <c r="BF36" s="30">
        <f t="shared" si="4"/>
        <v>12613</v>
      </c>
      <c r="BG36" s="30">
        <f t="shared" si="4"/>
        <v>20957.37</v>
      </c>
      <c r="BH36" s="30" t="s">
        <v>92</v>
      </c>
      <c r="BI36" s="30" t="s">
        <v>93</v>
      </c>
      <c r="BJ36" s="30"/>
      <c r="BK36" s="30"/>
      <c r="BL36" s="30"/>
    </row>
    <row r="37" spans="1:65" s="7" customFormat="1" x14ac:dyDescent="0.3">
      <c r="A37" s="9" t="s">
        <v>80</v>
      </c>
      <c r="B37" s="9" t="s">
        <v>93</v>
      </c>
      <c r="C37" s="31"/>
      <c r="D37" s="32"/>
      <c r="E37" s="33">
        <f>SUM(E3)</f>
        <v>152</v>
      </c>
      <c r="F37" s="33">
        <f t="shared" ref="F37:BG37" si="5">SUM(F3)</f>
        <v>672</v>
      </c>
      <c r="G37" s="33">
        <f t="shared" si="5"/>
        <v>31</v>
      </c>
      <c r="H37" s="33">
        <f t="shared" si="5"/>
        <v>77</v>
      </c>
      <c r="I37" s="33">
        <f t="shared" si="5"/>
        <v>257.45999999999998</v>
      </c>
      <c r="J37" s="33">
        <f t="shared" si="5"/>
        <v>0</v>
      </c>
      <c r="K37" s="33">
        <f t="shared" si="5"/>
        <v>0</v>
      </c>
      <c r="L37" s="33">
        <f t="shared" si="5"/>
        <v>5</v>
      </c>
      <c r="M37" s="33">
        <f t="shared" si="5"/>
        <v>9.5</v>
      </c>
      <c r="N37" s="33">
        <f t="shared" si="5"/>
        <v>0</v>
      </c>
      <c r="O37" s="33">
        <f t="shared" si="5"/>
        <v>0</v>
      </c>
      <c r="P37" s="33">
        <f t="shared" si="5"/>
        <v>0</v>
      </c>
      <c r="Q37" s="33">
        <f t="shared" si="5"/>
        <v>0</v>
      </c>
      <c r="R37" s="33">
        <f t="shared" si="5"/>
        <v>0</v>
      </c>
      <c r="S37" s="33">
        <f t="shared" si="5"/>
        <v>0</v>
      </c>
      <c r="T37" s="33">
        <f t="shared" si="5"/>
        <v>0</v>
      </c>
      <c r="U37" s="33">
        <f t="shared" si="5"/>
        <v>0</v>
      </c>
      <c r="V37" s="33">
        <f t="shared" si="5"/>
        <v>0</v>
      </c>
      <c r="W37" s="33">
        <f t="shared" si="5"/>
        <v>0</v>
      </c>
      <c r="X37" s="33">
        <f t="shared" si="5"/>
        <v>1</v>
      </c>
      <c r="Y37" s="33">
        <f t="shared" si="5"/>
        <v>2.2999999999999998</v>
      </c>
      <c r="Z37" s="33">
        <f t="shared" si="5"/>
        <v>0</v>
      </c>
      <c r="AA37" s="33">
        <f t="shared" si="5"/>
        <v>0</v>
      </c>
      <c r="AB37" s="33">
        <f t="shared" si="5"/>
        <v>0</v>
      </c>
      <c r="AC37" s="33">
        <f t="shared" si="5"/>
        <v>0</v>
      </c>
      <c r="AD37" s="33">
        <f t="shared" si="5"/>
        <v>0</v>
      </c>
      <c r="AE37" s="33">
        <f t="shared" si="5"/>
        <v>0</v>
      </c>
      <c r="AF37" s="33">
        <f t="shared" si="5"/>
        <v>43</v>
      </c>
      <c r="AG37" s="33">
        <f t="shared" si="5"/>
        <v>16.7</v>
      </c>
      <c r="AH37" s="33">
        <f t="shared" si="5"/>
        <v>1011</v>
      </c>
      <c r="AI37" s="33">
        <f t="shared" si="5"/>
        <v>570.48</v>
      </c>
      <c r="AJ37" s="33">
        <f t="shared" si="5"/>
        <v>0</v>
      </c>
      <c r="AK37" s="33">
        <f t="shared" si="5"/>
        <v>0</v>
      </c>
      <c r="AL37" s="33">
        <f t="shared" si="5"/>
        <v>3</v>
      </c>
      <c r="AM37" s="33">
        <f t="shared" si="5"/>
        <v>1</v>
      </c>
      <c r="AN37" s="33">
        <f t="shared" si="5"/>
        <v>0</v>
      </c>
      <c r="AO37" s="33">
        <f t="shared" si="5"/>
        <v>0</v>
      </c>
      <c r="AP37" s="33">
        <f t="shared" si="5"/>
        <v>0</v>
      </c>
      <c r="AQ37" s="33">
        <f t="shared" si="5"/>
        <v>0</v>
      </c>
      <c r="AR37" s="33">
        <f t="shared" si="5"/>
        <v>0</v>
      </c>
      <c r="AS37" s="33">
        <f t="shared" si="5"/>
        <v>0</v>
      </c>
      <c r="AT37" s="33">
        <f t="shared" si="5"/>
        <v>14</v>
      </c>
      <c r="AU37" s="33">
        <f t="shared" si="5"/>
        <v>72.900000000000006</v>
      </c>
      <c r="AV37" s="33">
        <f t="shared" si="5"/>
        <v>0</v>
      </c>
      <c r="AW37" s="33">
        <f t="shared" si="5"/>
        <v>0</v>
      </c>
      <c r="AX37" s="33">
        <f t="shared" si="5"/>
        <v>0</v>
      </c>
      <c r="AY37" s="33">
        <f t="shared" si="5"/>
        <v>0</v>
      </c>
      <c r="AZ37" s="33">
        <f t="shared" si="5"/>
        <v>0</v>
      </c>
      <c r="BA37" s="33">
        <f t="shared" si="5"/>
        <v>0</v>
      </c>
      <c r="BB37" s="33">
        <f t="shared" si="5"/>
        <v>0</v>
      </c>
      <c r="BC37" s="33">
        <f t="shared" si="5"/>
        <v>0</v>
      </c>
      <c r="BD37" s="33">
        <f t="shared" si="5"/>
        <v>53</v>
      </c>
      <c r="BE37" s="33">
        <f t="shared" si="5"/>
        <v>6.55</v>
      </c>
      <c r="BF37" s="33">
        <f t="shared" si="5"/>
        <v>1207</v>
      </c>
      <c r="BG37" s="33">
        <f t="shared" si="5"/>
        <v>936.89</v>
      </c>
      <c r="BH37" s="9" t="s">
        <v>80</v>
      </c>
      <c r="BI37" s="9" t="s">
        <v>93</v>
      </c>
      <c r="BJ37" s="31"/>
      <c r="BK37" s="32"/>
      <c r="BL37" s="10"/>
    </row>
    <row r="38" spans="1:65" s="81" customFormat="1" x14ac:dyDescent="0.3">
      <c r="A38" s="80" t="s">
        <v>78</v>
      </c>
      <c r="B38" s="80" t="s">
        <v>94</v>
      </c>
      <c r="C38" s="80"/>
      <c r="D38" s="80"/>
      <c r="E38" s="80">
        <f>SUM(E4+E6+E8+E10)</f>
        <v>7870</v>
      </c>
      <c r="F38" s="80">
        <f t="shared" ref="F38:BG38" si="6">SUM(F4+F6+F8+F10)</f>
        <v>46754</v>
      </c>
      <c r="G38" s="80">
        <f t="shared" si="6"/>
        <v>1144</v>
      </c>
      <c r="H38" s="80">
        <f t="shared" si="6"/>
        <v>5568</v>
      </c>
      <c r="I38" s="80">
        <f t="shared" si="6"/>
        <v>14555.19</v>
      </c>
      <c r="J38" s="80">
        <f t="shared" si="6"/>
        <v>112</v>
      </c>
      <c r="K38" s="80">
        <f t="shared" si="6"/>
        <v>54.66</v>
      </c>
      <c r="L38" s="80">
        <f t="shared" si="6"/>
        <v>845</v>
      </c>
      <c r="M38" s="80">
        <f t="shared" si="6"/>
        <v>502.31</v>
      </c>
      <c r="N38" s="80">
        <f t="shared" si="6"/>
        <v>111</v>
      </c>
      <c r="O38" s="80">
        <f t="shared" si="6"/>
        <v>115.44999999999999</v>
      </c>
      <c r="P38" s="80">
        <f t="shared" si="6"/>
        <v>64</v>
      </c>
      <c r="Q38" s="80">
        <f t="shared" si="6"/>
        <v>21.55</v>
      </c>
      <c r="R38" s="80">
        <f t="shared" si="6"/>
        <v>1</v>
      </c>
      <c r="S38" s="80">
        <f t="shared" si="6"/>
        <v>1.5</v>
      </c>
      <c r="T38" s="80">
        <f t="shared" si="6"/>
        <v>15</v>
      </c>
      <c r="U38" s="80">
        <f t="shared" si="6"/>
        <v>14.76</v>
      </c>
      <c r="V38" s="80">
        <f t="shared" si="6"/>
        <v>39</v>
      </c>
      <c r="W38" s="80">
        <f t="shared" si="6"/>
        <v>21.94</v>
      </c>
      <c r="X38" s="80">
        <f t="shared" si="6"/>
        <v>237</v>
      </c>
      <c r="Y38" s="80">
        <f t="shared" si="6"/>
        <v>669.32999999999993</v>
      </c>
      <c r="Z38" s="80">
        <f t="shared" si="6"/>
        <v>383</v>
      </c>
      <c r="AA38" s="80">
        <f t="shared" si="6"/>
        <v>901.18</v>
      </c>
      <c r="AB38" s="80">
        <f t="shared" si="6"/>
        <v>115</v>
      </c>
      <c r="AC38" s="80">
        <f t="shared" si="6"/>
        <v>1654.24</v>
      </c>
      <c r="AD38" s="80">
        <f t="shared" si="6"/>
        <v>67</v>
      </c>
      <c r="AE38" s="80">
        <f t="shared" si="6"/>
        <v>63.69</v>
      </c>
      <c r="AF38" s="80">
        <f t="shared" si="6"/>
        <v>3</v>
      </c>
      <c r="AG38" s="80">
        <f t="shared" si="6"/>
        <v>1.6</v>
      </c>
      <c r="AH38" s="80">
        <f t="shared" si="6"/>
        <v>4</v>
      </c>
      <c r="AI38" s="80">
        <f t="shared" si="6"/>
        <v>2.2999999999999998</v>
      </c>
      <c r="AJ38" s="80">
        <f t="shared" si="6"/>
        <v>1</v>
      </c>
      <c r="AK38" s="80">
        <f t="shared" si="6"/>
        <v>0.77</v>
      </c>
      <c r="AL38" s="80">
        <f t="shared" si="6"/>
        <v>0</v>
      </c>
      <c r="AM38" s="80">
        <f t="shared" si="6"/>
        <v>0</v>
      </c>
      <c r="AN38" s="80">
        <f t="shared" si="6"/>
        <v>43</v>
      </c>
      <c r="AO38" s="80">
        <f t="shared" si="6"/>
        <v>95.41</v>
      </c>
      <c r="AP38" s="80">
        <f t="shared" si="6"/>
        <v>0</v>
      </c>
      <c r="AQ38" s="80">
        <f t="shared" si="6"/>
        <v>0</v>
      </c>
      <c r="AR38" s="80">
        <f t="shared" si="6"/>
        <v>0</v>
      </c>
      <c r="AS38" s="80">
        <f t="shared" si="6"/>
        <v>0</v>
      </c>
      <c r="AT38" s="80">
        <f t="shared" si="6"/>
        <v>63</v>
      </c>
      <c r="AU38" s="80">
        <f t="shared" si="6"/>
        <v>430.03999999999996</v>
      </c>
      <c r="AV38" s="80">
        <f t="shared" si="6"/>
        <v>0</v>
      </c>
      <c r="AW38" s="80">
        <f t="shared" si="6"/>
        <v>0</v>
      </c>
      <c r="AX38" s="80">
        <f t="shared" si="6"/>
        <v>368</v>
      </c>
      <c r="AY38" s="80">
        <f t="shared" si="6"/>
        <v>347.54</v>
      </c>
      <c r="AZ38" s="80">
        <f t="shared" si="6"/>
        <v>1</v>
      </c>
      <c r="BA38" s="80">
        <f t="shared" si="6"/>
        <v>0.9</v>
      </c>
      <c r="BB38" s="80">
        <f t="shared" si="6"/>
        <v>5</v>
      </c>
      <c r="BC38" s="80">
        <f t="shared" si="6"/>
        <v>6.83</v>
      </c>
      <c r="BD38" s="80">
        <f t="shared" si="6"/>
        <v>2690</v>
      </c>
      <c r="BE38" s="80">
        <f t="shared" si="6"/>
        <v>286.25</v>
      </c>
      <c r="BF38" s="80">
        <f t="shared" si="6"/>
        <v>10735</v>
      </c>
      <c r="BG38" s="80">
        <f t="shared" si="6"/>
        <v>19747.440000000002</v>
      </c>
      <c r="BH38" s="80" t="s">
        <v>78</v>
      </c>
      <c r="BI38" s="80" t="s">
        <v>94</v>
      </c>
      <c r="BJ38" s="80"/>
      <c r="BK38" s="80"/>
      <c r="BL38" s="80"/>
    </row>
    <row r="39" spans="1:65" s="88" customFormat="1" x14ac:dyDescent="0.3">
      <c r="A39" s="82" t="s">
        <v>80</v>
      </c>
      <c r="B39" s="83" t="s">
        <v>94</v>
      </c>
      <c r="C39" s="84"/>
      <c r="D39" s="85"/>
      <c r="E39" s="86">
        <f>SUM(E2)</f>
        <v>200</v>
      </c>
      <c r="F39" s="86">
        <f t="shared" ref="F39:BG39" si="7">SUM(F2)</f>
        <v>1964</v>
      </c>
      <c r="G39" s="86">
        <f t="shared" si="7"/>
        <v>141</v>
      </c>
      <c r="H39" s="86">
        <f t="shared" si="7"/>
        <v>99</v>
      </c>
      <c r="I39" s="86">
        <f t="shared" si="7"/>
        <v>301.22000000000003</v>
      </c>
      <c r="J39" s="86">
        <f t="shared" si="7"/>
        <v>0</v>
      </c>
      <c r="K39" s="86">
        <f t="shared" si="7"/>
        <v>0</v>
      </c>
      <c r="L39" s="86">
        <f t="shared" si="7"/>
        <v>0</v>
      </c>
      <c r="M39" s="86">
        <f t="shared" si="7"/>
        <v>0</v>
      </c>
      <c r="N39" s="86">
        <f t="shared" si="7"/>
        <v>0</v>
      </c>
      <c r="O39" s="86">
        <f t="shared" si="7"/>
        <v>0</v>
      </c>
      <c r="P39" s="86">
        <f t="shared" si="7"/>
        <v>0</v>
      </c>
      <c r="Q39" s="86">
        <f t="shared" si="7"/>
        <v>0</v>
      </c>
      <c r="R39" s="86">
        <f t="shared" si="7"/>
        <v>0</v>
      </c>
      <c r="S39" s="86">
        <f t="shared" si="7"/>
        <v>0</v>
      </c>
      <c r="T39" s="86">
        <f t="shared" si="7"/>
        <v>0</v>
      </c>
      <c r="U39" s="86">
        <f t="shared" si="7"/>
        <v>0</v>
      </c>
      <c r="V39" s="86">
        <f t="shared" si="7"/>
        <v>0</v>
      </c>
      <c r="W39" s="86">
        <f t="shared" si="7"/>
        <v>0</v>
      </c>
      <c r="X39" s="86">
        <f t="shared" si="7"/>
        <v>1</v>
      </c>
      <c r="Y39" s="86">
        <f t="shared" si="7"/>
        <v>0.4</v>
      </c>
      <c r="Z39" s="86">
        <f t="shared" si="7"/>
        <v>0</v>
      </c>
      <c r="AA39" s="86">
        <f t="shared" si="7"/>
        <v>0</v>
      </c>
      <c r="AB39" s="86">
        <f t="shared" si="7"/>
        <v>0</v>
      </c>
      <c r="AC39" s="86">
        <f t="shared" si="7"/>
        <v>0</v>
      </c>
      <c r="AD39" s="86">
        <f t="shared" si="7"/>
        <v>0</v>
      </c>
      <c r="AE39" s="86">
        <f t="shared" si="7"/>
        <v>0</v>
      </c>
      <c r="AF39" s="86">
        <f t="shared" si="7"/>
        <v>20</v>
      </c>
      <c r="AG39" s="86">
        <f t="shared" si="7"/>
        <v>8.23</v>
      </c>
      <c r="AH39" s="86">
        <f t="shared" si="7"/>
        <v>1614</v>
      </c>
      <c r="AI39" s="86">
        <f t="shared" si="7"/>
        <v>690.5</v>
      </c>
      <c r="AJ39" s="86">
        <f t="shared" si="7"/>
        <v>0</v>
      </c>
      <c r="AK39" s="86">
        <f t="shared" si="7"/>
        <v>0</v>
      </c>
      <c r="AL39" s="86">
        <f t="shared" si="7"/>
        <v>85</v>
      </c>
      <c r="AM39" s="86">
        <f t="shared" si="7"/>
        <v>28.87</v>
      </c>
      <c r="AN39" s="86">
        <f t="shared" si="7"/>
        <v>0</v>
      </c>
      <c r="AO39" s="86">
        <f t="shared" si="7"/>
        <v>0</v>
      </c>
      <c r="AP39" s="86">
        <f t="shared" si="7"/>
        <v>0</v>
      </c>
      <c r="AQ39" s="86">
        <f t="shared" si="7"/>
        <v>0</v>
      </c>
      <c r="AR39" s="86">
        <f t="shared" si="7"/>
        <v>0</v>
      </c>
      <c r="AS39" s="86">
        <f t="shared" si="7"/>
        <v>0</v>
      </c>
      <c r="AT39" s="86">
        <f t="shared" si="7"/>
        <v>24</v>
      </c>
      <c r="AU39" s="86">
        <f t="shared" si="7"/>
        <v>110.35</v>
      </c>
      <c r="AV39" s="86">
        <f t="shared" si="7"/>
        <v>0</v>
      </c>
      <c r="AW39" s="86">
        <f t="shared" si="7"/>
        <v>0</v>
      </c>
      <c r="AX39" s="86">
        <f t="shared" si="7"/>
        <v>1</v>
      </c>
      <c r="AY39" s="86">
        <f t="shared" si="7"/>
        <v>1.5</v>
      </c>
      <c r="AZ39" s="86">
        <f t="shared" si="7"/>
        <v>0</v>
      </c>
      <c r="BA39" s="86">
        <f t="shared" si="7"/>
        <v>0</v>
      </c>
      <c r="BB39" s="86">
        <f t="shared" si="7"/>
        <v>0</v>
      </c>
      <c r="BC39" s="86">
        <f t="shared" si="7"/>
        <v>0</v>
      </c>
      <c r="BD39" s="86">
        <f t="shared" si="7"/>
        <v>45</v>
      </c>
      <c r="BE39" s="86">
        <f t="shared" si="7"/>
        <v>6</v>
      </c>
      <c r="BF39" s="86">
        <f t="shared" si="7"/>
        <v>1889</v>
      </c>
      <c r="BG39" s="86">
        <f t="shared" si="7"/>
        <v>1147.07</v>
      </c>
      <c r="BH39" s="82" t="s">
        <v>80</v>
      </c>
      <c r="BI39" s="83" t="s">
        <v>94</v>
      </c>
      <c r="BJ39" s="84"/>
      <c r="BK39" s="85"/>
      <c r="BL39" s="87"/>
    </row>
    <row r="40" spans="1:65" s="97" customFormat="1" x14ac:dyDescent="0.3">
      <c r="A40" s="91" t="s">
        <v>96</v>
      </c>
      <c r="B40" s="92" t="s">
        <v>95</v>
      </c>
      <c r="C40" s="93"/>
      <c r="D40" s="94"/>
      <c r="E40" s="95">
        <f>(E38-E36)</f>
        <v>438</v>
      </c>
      <c r="F40" s="95">
        <f t="shared" ref="F40:BG40" si="8">(F38-F36)</f>
        <v>1821</v>
      </c>
      <c r="G40" s="95">
        <f t="shared" si="8"/>
        <v>127</v>
      </c>
      <c r="H40" s="95">
        <f t="shared" si="8"/>
        <v>-76</v>
      </c>
      <c r="I40" s="95">
        <f t="shared" si="8"/>
        <v>-929.67999999999847</v>
      </c>
      <c r="J40" s="95">
        <f t="shared" si="8"/>
        <v>28</v>
      </c>
      <c r="K40" s="95">
        <f t="shared" si="8"/>
        <v>0.68999999999999773</v>
      </c>
      <c r="L40" s="95">
        <f t="shared" si="8"/>
        <v>-65</v>
      </c>
      <c r="M40" s="95">
        <f t="shared" si="8"/>
        <v>-88.590000000000089</v>
      </c>
      <c r="N40" s="95">
        <f t="shared" si="8"/>
        <v>12</v>
      </c>
      <c r="O40" s="95">
        <f t="shared" si="8"/>
        <v>-10.990000000000023</v>
      </c>
      <c r="P40" s="95">
        <f t="shared" si="8"/>
        <v>-63</v>
      </c>
      <c r="Q40" s="95">
        <f t="shared" si="8"/>
        <v>-26.200000000000006</v>
      </c>
      <c r="R40" s="95">
        <f t="shared" si="8"/>
        <v>-2</v>
      </c>
      <c r="S40" s="95">
        <f t="shared" si="8"/>
        <v>-9</v>
      </c>
      <c r="T40" s="95">
        <f t="shared" si="8"/>
        <v>-7</v>
      </c>
      <c r="U40" s="95">
        <f t="shared" si="8"/>
        <v>-12.269999999999998</v>
      </c>
      <c r="V40" s="95">
        <f t="shared" si="8"/>
        <v>25</v>
      </c>
      <c r="W40" s="95">
        <f t="shared" si="8"/>
        <v>11.340000000000002</v>
      </c>
      <c r="X40" s="95">
        <f t="shared" si="8"/>
        <v>-170</v>
      </c>
      <c r="Y40" s="95">
        <f t="shared" si="8"/>
        <v>-340.36999999999989</v>
      </c>
      <c r="Z40" s="95">
        <f t="shared" si="8"/>
        <v>-178</v>
      </c>
      <c r="AA40" s="95">
        <f t="shared" si="8"/>
        <v>-305.78999999999985</v>
      </c>
      <c r="AB40" s="95">
        <f t="shared" si="8"/>
        <v>-11</v>
      </c>
      <c r="AC40" s="95">
        <f t="shared" si="8"/>
        <v>493.44000000000005</v>
      </c>
      <c r="AD40" s="95">
        <f t="shared" si="8"/>
        <v>-21</v>
      </c>
      <c r="AE40" s="95">
        <f t="shared" si="8"/>
        <v>-20.870000000000005</v>
      </c>
      <c r="AF40" s="95">
        <f t="shared" si="8"/>
        <v>1</v>
      </c>
      <c r="AG40" s="95">
        <f t="shared" si="8"/>
        <v>0.19999999999999996</v>
      </c>
      <c r="AH40" s="95">
        <f t="shared" si="8"/>
        <v>-13</v>
      </c>
      <c r="AI40" s="95">
        <f t="shared" si="8"/>
        <v>-6.8999999999999995</v>
      </c>
      <c r="AJ40" s="95">
        <f t="shared" si="8"/>
        <v>1</v>
      </c>
      <c r="AK40" s="95">
        <f t="shared" si="8"/>
        <v>0.77</v>
      </c>
      <c r="AL40" s="95">
        <f t="shared" si="8"/>
        <v>0</v>
      </c>
      <c r="AM40" s="95">
        <f t="shared" si="8"/>
        <v>0</v>
      </c>
      <c r="AN40" s="95">
        <f t="shared" si="8"/>
        <v>-8</v>
      </c>
      <c r="AO40" s="95">
        <f t="shared" si="8"/>
        <v>-8.2300000000000182</v>
      </c>
      <c r="AP40" s="95">
        <f t="shared" si="8"/>
        <v>0</v>
      </c>
      <c r="AQ40" s="95">
        <f t="shared" si="8"/>
        <v>0</v>
      </c>
      <c r="AR40" s="95">
        <f t="shared" si="8"/>
        <v>0</v>
      </c>
      <c r="AS40" s="95">
        <f t="shared" si="8"/>
        <v>0</v>
      </c>
      <c r="AT40" s="95">
        <f t="shared" si="8"/>
        <v>-16</v>
      </c>
      <c r="AU40" s="95">
        <f t="shared" si="8"/>
        <v>0.6400000000000432</v>
      </c>
      <c r="AV40" s="95">
        <f t="shared" si="8"/>
        <v>0</v>
      </c>
      <c r="AW40" s="95">
        <f t="shared" si="8"/>
        <v>0</v>
      </c>
      <c r="AX40" s="95">
        <f t="shared" si="8"/>
        <v>-29</v>
      </c>
      <c r="AY40" s="95">
        <f t="shared" si="8"/>
        <v>187.19</v>
      </c>
      <c r="AZ40" s="95">
        <f t="shared" si="8"/>
        <v>1</v>
      </c>
      <c r="BA40" s="95">
        <f t="shared" si="8"/>
        <v>0.9</v>
      </c>
      <c r="BB40" s="95">
        <f t="shared" si="8"/>
        <v>4</v>
      </c>
      <c r="BC40" s="95">
        <f t="shared" si="8"/>
        <v>5.68</v>
      </c>
      <c r="BD40" s="95">
        <f t="shared" si="8"/>
        <v>-1291</v>
      </c>
      <c r="BE40" s="95">
        <f t="shared" si="8"/>
        <v>-151.89000000000004</v>
      </c>
      <c r="BF40" s="95">
        <f t="shared" si="8"/>
        <v>-1878</v>
      </c>
      <c r="BG40" s="95">
        <f t="shared" si="8"/>
        <v>-1209.9299999999967</v>
      </c>
      <c r="BH40" s="91" t="s">
        <v>96</v>
      </c>
      <c r="BI40" s="92" t="s">
        <v>95</v>
      </c>
      <c r="BJ40" s="93"/>
      <c r="BK40" s="94"/>
      <c r="BL40" s="96"/>
    </row>
    <row r="41" spans="1:65" s="97" customFormat="1" x14ac:dyDescent="0.3">
      <c r="A41" s="91" t="s">
        <v>97</v>
      </c>
      <c r="B41" s="92" t="s">
        <v>95</v>
      </c>
      <c r="C41" s="93"/>
      <c r="D41" s="94"/>
      <c r="E41" s="95">
        <f>(E39-E37)</f>
        <v>48</v>
      </c>
      <c r="F41" s="95">
        <f>(F39-F37)</f>
        <v>1292</v>
      </c>
      <c r="G41" s="95">
        <f t="shared" ref="G41:BG41" si="9">(G39-G37)</f>
        <v>110</v>
      </c>
      <c r="H41" s="95">
        <f t="shared" si="9"/>
        <v>22</v>
      </c>
      <c r="I41" s="95">
        <f t="shared" si="9"/>
        <v>43.760000000000048</v>
      </c>
      <c r="J41" s="95">
        <f t="shared" si="9"/>
        <v>0</v>
      </c>
      <c r="K41" s="95">
        <f t="shared" si="9"/>
        <v>0</v>
      </c>
      <c r="L41" s="95">
        <f t="shared" si="9"/>
        <v>-5</v>
      </c>
      <c r="M41" s="95">
        <f t="shared" si="9"/>
        <v>-9.5</v>
      </c>
      <c r="N41" s="95">
        <f t="shared" si="9"/>
        <v>0</v>
      </c>
      <c r="O41" s="95">
        <f t="shared" si="9"/>
        <v>0</v>
      </c>
      <c r="P41" s="95">
        <f t="shared" si="9"/>
        <v>0</v>
      </c>
      <c r="Q41" s="95">
        <f t="shared" si="9"/>
        <v>0</v>
      </c>
      <c r="R41" s="95">
        <f t="shared" si="9"/>
        <v>0</v>
      </c>
      <c r="S41" s="95">
        <f t="shared" si="9"/>
        <v>0</v>
      </c>
      <c r="T41" s="95">
        <f t="shared" si="9"/>
        <v>0</v>
      </c>
      <c r="U41" s="95">
        <f t="shared" si="9"/>
        <v>0</v>
      </c>
      <c r="V41" s="95">
        <f t="shared" si="9"/>
        <v>0</v>
      </c>
      <c r="W41" s="95">
        <f t="shared" si="9"/>
        <v>0</v>
      </c>
      <c r="X41" s="95">
        <f t="shared" si="9"/>
        <v>0</v>
      </c>
      <c r="Y41" s="95">
        <f t="shared" si="9"/>
        <v>-1.9</v>
      </c>
      <c r="Z41" s="95">
        <f t="shared" si="9"/>
        <v>0</v>
      </c>
      <c r="AA41" s="95">
        <f t="shared" si="9"/>
        <v>0</v>
      </c>
      <c r="AB41" s="95">
        <f t="shared" si="9"/>
        <v>0</v>
      </c>
      <c r="AC41" s="95">
        <f t="shared" si="9"/>
        <v>0</v>
      </c>
      <c r="AD41" s="95">
        <f t="shared" si="9"/>
        <v>0</v>
      </c>
      <c r="AE41" s="95">
        <f t="shared" si="9"/>
        <v>0</v>
      </c>
      <c r="AF41" s="95">
        <f t="shared" si="9"/>
        <v>-23</v>
      </c>
      <c r="AG41" s="95">
        <f t="shared" si="9"/>
        <v>-8.4699999999999989</v>
      </c>
      <c r="AH41" s="95">
        <f t="shared" si="9"/>
        <v>603</v>
      </c>
      <c r="AI41" s="95">
        <f t="shared" si="9"/>
        <v>120.01999999999998</v>
      </c>
      <c r="AJ41" s="95">
        <f t="shared" si="9"/>
        <v>0</v>
      </c>
      <c r="AK41" s="95">
        <f t="shared" si="9"/>
        <v>0</v>
      </c>
      <c r="AL41" s="95">
        <f t="shared" si="9"/>
        <v>82</v>
      </c>
      <c r="AM41" s="95">
        <f t="shared" si="9"/>
        <v>27.87</v>
      </c>
      <c r="AN41" s="95">
        <f t="shared" si="9"/>
        <v>0</v>
      </c>
      <c r="AO41" s="95">
        <f t="shared" si="9"/>
        <v>0</v>
      </c>
      <c r="AP41" s="95">
        <f t="shared" si="9"/>
        <v>0</v>
      </c>
      <c r="AQ41" s="95">
        <f t="shared" si="9"/>
        <v>0</v>
      </c>
      <c r="AR41" s="95">
        <f t="shared" si="9"/>
        <v>0</v>
      </c>
      <c r="AS41" s="95">
        <f t="shared" si="9"/>
        <v>0</v>
      </c>
      <c r="AT41" s="95">
        <f t="shared" si="9"/>
        <v>10</v>
      </c>
      <c r="AU41" s="95">
        <f t="shared" si="9"/>
        <v>37.449999999999989</v>
      </c>
      <c r="AV41" s="95">
        <f t="shared" si="9"/>
        <v>0</v>
      </c>
      <c r="AW41" s="95">
        <f t="shared" si="9"/>
        <v>0</v>
      </c>
      <c r="AX41" s="95">
        <f t="shared" si="9"/>
        <v>1</v>
      </c>
      <c r="AY41" s="95">
        <f t="shared" si="9"/>
        <v>1.5</v>
      </c>
      <c r="AZ41" s="95">
        <f t="shared" si="9"/>
        <v>0</v>
      </c>
      <c r="BA41" s="95">
        <f t="shared" si="9"/>
        <v>0</v>
      </c>
      <c r="BB41" s="95">
        <f t="shared" si="9"/>
        <v>0</v>
      </c>
      <c r="BC41" s="95">
        <f t="shared" si="9"/>
        <v>0</v>
      </c>
      <c r="BD41" s="95">
        <f t="shared" si="9"/>
        <v>-8</v>
      </c>
      <c r="BE41" s="95">
        <f t="shared" si="9"/>
        <v>-0.54999999999999982</v>
      </c>
      <c r="BF41" s="95">
        <f t="shared" si="9"/>
        <v>682</v>
      </c>
      <c r="BG41" s="95">
        <f t="shared" si="9"/>
        <v>210.17999999999995</v>
      </c>
      <c r="BH41" s="91" t="s">
        <v>97</v>
      </c>
      <c r="BI41" s="92" t="s">
        <v>95</v>
      </c>
      <c r="BJ41" s="93"/>
      <c r="BK41" s="94"/>
      <c r="BL41" s="96"/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84E48-6BDD-49B4-A714-A3D378898E5A}">
  <dimension ref="A1:H17"/>
  <sheetViews>
    <sheetView workbookViewId="0">
      <selection activeCell="H17" sqref="A1:H17"/>
    </sheetView>
  </sheetViews>
  <sheetFormatPr defaultRowHeight="14.4" x14ac:dyDescent="0.3"/>
  <cols>
    <col min="1" max="1" width="18" customWidth="1"/>
    <col min="2" max="2" width="12.5546875" customWidth="1"/>
    <col min="3" max="3" width="13.33203125" customWidth="1"/>
    <col min="4" max="4" width="9.88671875" customWidth="1"/>
    <col min="6" max="6" width="11.33203125" customWidth="1"/>
    <col min="7" max="7" width="11.77734375" customWidth="1"/>
    <col min="8" max="8" width="12.109375" customWidth="1"/>
  </cols>
  <sheetData>
    <row r="1" spans="1:8" x14ac:dyDescent="0.3">
      <c r="A1" s="122" t="s">
        <v>1</v>
      </c>
      <c r="B1" s="123"/>
      <c r="C1" s="124" t="s">
        <v>3</v>
      </c>
      <c r="D1" s="125" t="s">
        <v>4</v>
      </c>
      <c r="E1" s="125" t="s">
        <v>5</v>
      </c>
      <c r="F1" s="125" t="s">
        <v>6</v>
      </c>
      <c r="G1" s="126" t="s">
        <v>57</v>
      </c>
      <c r="H1" s="126" t="s">
        <v>58</v>
      </c>
    </row>
    <row r="2" spans="1:8" x14ac:dyDescent="0.3">
      <c r="A2" s="98" t="s">
        <v>81</v>
      </c>
      <c r="B2" s="111"/>
      <c r="C2" s="112" t="s">
        <v>77</v>
      </c>
      <c r="D2" s="113">
        <v>200</v>
      </c>
      <c r="E2" s="113">
        <v>1964</v>
      </c>
      <c r="F2" s="113">
        <v>141</v>
      </c>
      <c r="G2" s="10">
        <v>1889</v>
      </c>
      <c r="H2" s="10">
        <v>1147.07</v>
      </c>
    </row>
    <row r="3" spans="1:8" x14ac:dyDescent="0.3">
      <c r="A3" s="98" t="s">
        <v>82</v>
      </c>
      <c r="B3" s="98"/>
      <c r="C3" s="98" t="s">
        <v>77</v>
      </c>
      <c r="D3" s="98">
        <v>152</v>
      </c>
      <c r="E3" s="98">
        <v>672</v>
      </c>
      <c r="F3" s="98">
        <v>31</v>
      </c>
      <c r="G3" s="10">
        <v>1207</v>
      </c>
      <c r="H3" s="10">
        <v>936.89</v>
      </c>
    </row>
    <row r="4" spans="1:8" x14ac:dyDescent="0.3">
      <c r="A4" s="99" t="s">
        <v>85</v>
      </c>
      <c r="B4" s="100"/>
      <c r="C4" s="106" t="s">
        <v>70</v>
      </c>
      <c r="D4" s="101">
        <v>1670</v>
      </c>
      <c r="E4" s="101">
        <v>10030</v>
      </c>
      <c r="F4" s="101">
        <v>234</v>
      </c>
      <c r="G4" s="14">
        <v>1853</v>
      </c>
      <c r="H4" s="14">
        <v>2959.04</v>
      </c>
    </row>
    <row r="5" spans="1:8" x14ac:dyDescent="0.3">
      <c r="A5" s="99" t="s">
        <v>86</v>
      </c>
      <c r="B5" s="100"/>
      <c r="C5" s="99" t="s">
        <v>70</v>
      </c>
      <c r="D5" s="101">
        <v>1676</v>
      </c>
      <c r="E5" s="101">
        <v>9949</v>
      </c>
      <c r="F5" s="101">
        <v>261</v>
      </c>
      <c r="G5" s="14">
        <v>2005</v>
      </c>
      <c r="H5" s="14">
        <v>3564.38</v>
      </c>
    </row>
    <row r="6" spans="1:8" x14ac:dyDescent="0.3">
      <c r="A6" s="107" t="s">
        <v>83</v>
      </c>
      <c r="B6" s="107"/>
      <c r="C6" s="107" t="s">
        <v>70</v>
      </c>
      <c r="D6" s="107">
        <v>712</v>
      </c>
      <c r="E6" s="107">
        <v>3277</v>
      </c>
      <c r="F6" s="107">
        <v>35</v>
      </c>
      <c r="G6" s="127">
        <v>467</v>
      </c>
      <c r="H6" s="127">
        <v>619.11</v>
      </c>
    </row>
    <row r="7" spans="1:8" x14ac:dyDescent="0.3">
      <c r="A7" s="108" t="s">
        <v>84</v>
      </c>
      <c r="B7" s="109"/>
      <c r="C7" s="108" t="s">
        <v>70</v>
      </c>
      <c r="D7" s="110">
        <v>635</v>
      </c>
      <c r="E7" s="110">
        <v>2943</v>
      </c>
      <c r="F7" s="110">
        <v>27</v>
      </c>
      <c r="G7" s="127">
        <v>492</v>
      </c>
      <c r="H7" s="127">
        <v>629.19000000000005</v>
      </c>
    </row>
    <row r="8" spans="1:8" x14ac:dyDescent="0.3">
      <c r="A8" s="102" t="s">
        <v>87</v>
      </c>
      <c r="B8" s="103"/>
      <c r="C8" s="104" t="s">
        <v>76</v>
      </c>
      <c r="D8" s="105">
        <v>763</v>
      </c>
      <c r="E8" s="105">
        <v>4757</v>
      </c>
      <c r="F8" s="105">
        <v>163</v>
      </c>
      <c r="G8" s="23">
        <v>1743</v>
      </c>
      <c r="H8" s="23">
        <v>3154.95</v>
      </c>
    </row>
    <row r="9" spans="1:8" x14ac:dyDescent="0.3">
      <c r="A9" s="102" t="s">
        <v>88</v>
      </c>
      <c r="B9" s="103"/>
      <c r="C9" s="104" t="s">
        <v>76</v>
      </c>
      <c r="D9" s="105">
        <v>701</v>
      </c>
      <c r="E9" s="105">
        <v>3845</v>
      </c>
      <c r="F9" s="105">
        <v>56</v>
      </c>
      <c r="G9" s="23">
        <v>1535</v>
      </c>
      <c r="H9" s="23">
        <v>3105.91</v>
      </c>
    </row>
    <row r="10" spans="1:8" x14ac:dyDescent="0.3">
      <c r="A10" s="114" t="s">
        <v>89</v>
      </c>
      <c r="B10" s="115"/>
      <c r="C10" s="116" t="s">
        <v>76</v>
      </c>
      <c r="D10" s="117">
        <v>4725</v>
      </c>
      <c r="E10" s="117">
        <v>28690</v>
      </c>
      <c r="F10" s="117">
        <v>712</v>
      </c>
      <c r="G10" s="128">
        <v>6672</v>
      </c>
      <c r="H10" s="128">
        <v>13014.34</v>
      </c>
    </row>
    <row r="11" spans="1:8" x14ac:dyDescent="0.3">
      <c r="A11" s="118" t="s">
        <v>90</v>
      </c>
      <c r="B11" s="119"/>
      <c r="C11" s="120" t="s">
        <v>76</v>
      </c>
      <c r="D11" s="121">
        <v>4420</v>
      </c>
      <c r="E11" s="121">
        <v>28196</v>
      </c>
      <c r="F11" s="121">
        <v>673</v>
      </c>
      <c r="G11" s="128">
        <v>8581</v>
      </c>
      <c r="H11" s="128">
        <v>13657.889999999998</v>
      </c>
    </row>
    <row r="12" spans="1:8" x14ac:dyDescent="0.3">
      <c r="A12" s="28" t="s">
        <v>92</v>
      </c>
      <c r="B12" s="28" t="s">
        <v>93</v>
      </c>
      <c r="C12" s="28"/>
      <c r="D12" s="28">
        <v>7432</v>
      </c>
      <c r="E12" s="28">
        <v>44933</v>
      </c>
      <c r="F12" s="28">
        <v>1017</v>
      </c>
      <c r="G12" s="28">
        <v>12613</v>
      </c>
      <c r="H12" s="28">
        <v>20957.37</v>
      </c>
    </row>
    <row r="13" spans="1:8" x14ac:dyDescent="0.3">
      <c r="A13" s="129" t="s">
        <v>80</v>
      </c>
      <c r="B13" s="129" t="s">
        <v>93</v>
      </c>
      <c r="C13" s="129"/>
      <c r="D13" s="129">
        <v>152</v>
      </c>
      <c r="E13" s="129">
        <v>672</v>
      </c>
      <c r="F13" s="129">
        <v>31</v>
      </c>
      <c r="G13" s="129">
        <v>1207</v>
      </c>
      <c r="H13" s="129">
        <v>936.89</v>
      </c>
    </row>
    <row r="14" spans="1:8" x14ac:dyDescent="0.3">
      <c r="A14" s="28" t="s">
        <v>78</v>
      </c>
      <c r="B14" s="28" t="s">
        <v>94</v>
      </c>
      <c r="C14" s="28"/>
      <c r="D14" s="28">
        <v>7870</v>
      </c>
      <c r="E14" s="28">
        <v>46754</v>
      </c>
      <c r="F14" s="28">
        <v>1144</v>
      </c>
      <c r="G14" s="28">
        <v>10735</v>
      </c>
      <c r="H14" s="28">
        <v>19747.440000000002</v>
      </c>
    </row>
    <row r="15" spans="1:8" x14ac:dyDescent="0.3">
      <c r="A15" s="129" t="s">
        <v>80</v>
      </c>
      <c r="B15" s="129" t="s">
        <v>94</v>
      </c>
      <c r="C15" s="129"/>
      <c r="D15" s="129">
        <v>200</v>
      </c>
      <c r="E15" s="129">
        <v>1964</v>
      </c>
      <c r="F15" s="129">
        <v>141</v>
      </c>
      <c r="G15" s="129">
        <v>1889</v>
      </c>
      <c r="H15" s="129">
        <v>1147.07</v>
      </c>
    </row>
    <row r="16" spans="1:8" x14ac:dyDescent="0.3">
      <c r="A16" s="28" t="s">
        <v>96</v>
      </c>
      <c r="B16" s="28" t="s">
        <v>95</v>
      </c>
      <c r="C16" s="28"/>
      <c r="D16" s="14">
        <v>438</v>
      </c>
      <c r="E16" s="14">
        <v>1821</v>
      </c>
      <c r="F16" s="14">
        <v>127</v>
      </c>
      <c r="G16" s="10">
        <v>-1878</v>
      </c>
      <c r="H16" s="10">
        <v>-1209.9299999999967</v>
      </c>
    </row>
    <row r="17" spans="1:8" x14ac:dyDescent="0.3">
      <c r="A17" s="129" t="s">
        <v>97</v>
      </c>
      <c r="B17" s="129" t="s">
        <v>95</v>
      </c>
      <c r="C17" s="129"/>
      <c r="D17" s="14">
        <v>48</v>
      </c>
      <c r="E17" s="14">
        <v>1292</v>
      </c>
      <c r="F17" s="14">
        <v>110</v>
      </c>
      <c r="G17" s="14">
        <v>682</v>
      </c>
      <c r="H17" s="14">
        <v>210.17999999999995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</dc:creator>
  <cp:lastModifiedBy>Marek Macholda</cp:lastModifiedBy>
  <dcterms:created xsi:type="dcterms:W3CDTF">2021-07-19T09:39:00Z</dcterms:created>
  <dcterms:modified xsi:type="dcterms:W3CDTF">2022-04-07T20:30:42Z</dcterms:modified>
</cp:coreProperties>
</file>